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dyntar\Desktop\"/>
    </mc:Choice>
  </mc:AlternateContent>
  <bookViews>
    <workbookView xWindow="0" yWindow="60" windowWidth="15480" windowHeight="11640" tabRatio="733"/>
  </bookViews>
  <sheets>
    <sheet name="Příklad_1" sheetId="2" r:id="rId1"/>
    <sheet name="Příklad_2" sheetId="4" r:id="rId2"/>
    <sheet name="Příklad_3" sheetId="1" r:id="rId3"/>
  </sheets>
  <calcPr calcId="162913"/>
</workbook>
</file>

<file path=xl/calcChain.xml><?xml version="1.0" encoding="utf-8"?>
<calcChain xmlns="http://schemas.openxmlformats.org/spreadsheetml/2006/main">
  <c r="G28" i="4" l="1"/>
  <c r="G29" i="4"/>
  <c r="I37" i="4" s="1"/>
  <c r="K39" i="4"/>
  <c r="F27" i="4"/>
  <c r="F29" i="4"/>
  <c r="F28" i="4"/>
  <c r="E26" i="4"/>
  <c r="E29" i="4" s="1"/>
  <c r="E27" i="4"/>
  <c r="E28" i="4"/>
  <c r="D26" i="4"/>
  <c r="D29" i="4" s="1"/>
  <c r="D27" i="4"/>
  <c r="D28" i="4"/>
  <c r="C26" i="4"/>
  <c r="C29" i="4" s="1"/>
  <c r="C27" i="4"/>
  <c r="C28" i="4"/>
  <c r="B26" i="4"/>
  <c r="B27" i="4"/>
  <c r="B29" i="4"/>
  <c r="J43" i="4" s="1"/>
  <c r="I43" i="4"/>
  <c r="H42" i="4"/>
  <c r="G41" i="4"/>
  <c r="F40" i="4"/>
  <c r="E39" i="4"/>
  <c r="D38" i="4"/>
  <c r="C37" i="4"/>
  <c r="B36" i="4"/>
  <c r="D21" i="1"/>
  <c r="D23" i="1" s="1"/>
  <c r="D30" i="1"/>
  <c r="D26" i="1"/>
  <c r="D28" i="1"/>
  <c r="D27" i="1"/>
  <c r="D24" i="1"/>
  <c r="D22" i="1"/>
  <c r="L25" i="2"/>
  <c r="J27" i="2" s="1"/>
  <c r="H29" i="2" s="1"/>
  <c r="F31" i="2" s="1"/>
  <c r="J25" i="2"/>
  <c r="H27" i="2" s="1"/>
  <c r="F29" i="2" s="1"/>
  <c r="H25" i="2"/>
  <c r="F27" i="2"/>
  <c r="H30" i="2" s="1"/>
  <c r="F25" i="2"/>
  <c r="D27" i="2" s="1"/>
  <c r="N29" i="2" s="1"/>
  <c r="L28" i="2"/>
  <c r="J28" i="2"/>
  <c r="H28" i="2"/>
  <c r="F28" i="2"/>
  <c r="D25" i="2"/>
  <c r="N27" i="2" s="1"/>
  <c r="N25" i="2"/>
  <c r="L27" i="2" s="1"/>
  <c r="J29" i="2" s="1"/>
  <c r="D28" i="2"/>
  <c r="N26" i="2"/>
  <c r="L26" i="2"/>
  <c r="J26" i="2"/>
  <c r="H26" i="2"/>
  <c r="F26" i="2"/>
  <c r="D26" i="2"/>
  <c r="J39" i="4"/>
  <c r="K40" i="4"/>
  <c r="I38" i="4"/>
  <c r="H37" i="4"/>
  <c r="G36" i="4"/>
  <c r="F35" i="4"/>
  <c r="J30" i="2"/>
  <c r="H31" i="2"/>
  <c r="F33" i="2" s="1"/>
  <c r="D29" i="2"/>
  <c r="N31" i="2" s="1"/>
  <c r="F39" i="4"/>
  <c r="I42" i="4"/>
  <c r="C36" i="4"/>
  <c r="D29" i="1" l="1"/>
  <c r="D25" i="1"/>
  <c r="D33" i="2"/>
  <c r="N35" i="2" s="1"/>
  <c r="J34" i="2"/>
  <c r="H34" i="2"/>
  <c r="D34" i="2"/>
  <c r="N34" i="2"/>
  <c r="L35" i="2" s="1"/>
  <c r="J37" i="2" s="1"/>
  <c r="H39" i="2" s="1"/>
  <c r="F41" i="2" s="1"/>
  <c r="L34" i="2"/>
  <c r="F34" i="2"/>
  <c r="D36" i="4"/>
  <c r="K43" i="4"/>
  <c r="J42" i="4"/>
  <c r="I41" i="4"/>
  <c r="H40" i="4"/>
  <c r="E37" i="4"/>
  <c r="G39" i="4"/>
  <c r="F38" i="4"/>
  <c r="C35" i="4"/>
  <c r="C44" i="4" s="1"/>
  <c r="E35" i="4"/>
  <c r="J40" i="4"/>
  <c r="F36" i="4"/>
  <c r="F44" i="4" s="1"/>
  <c r="H38" i="4"/>
  <c r="K41" i="4"/>
  <c r="K44" i="4" s="1"/>
  <c r="I39" i="4"/>
  <c r="I44" i="4" s="1"/>
  <c r="G37" i="4"/>
  <c r="H36" i="2"/>
  <c r="J36" i="2"/>
  <c r="D35" i="2"/>
  <c r="N37" i="2" s="1"/>
  <c r="L39" i="2" s="1"/>
  <c r="J41" i="2" s="1"/>
  <c r="H43" i="2" s="1"/>
  <c r="N36" i="2"/>
  <c r="L37" i="2" s="1"/>
  <c r="J39" i="2" s="1"/>
  <c r="H41" i="2" s="1"/>
  <c r="F43" i="2" s="1"/>
  <c r="L36" i="2"/>
  <c r="F36" i="2"/>
  <c r="D36" i="2"/>
  <c r="L32" i="2"/>
  <c r="J33" i="2" s="1"/>
  <c r="H35" i="2" s="1"/>
  <c r="F37" i="2" s="1"/>
  <c r="N32" i="2"/>
  <c r="L33" i="2" s="1"/>
  <c r="J35" i="2" s="1"/>
  <c r="H37" i="2" s="1"/>
  <c r="F39" i="2" s="1"/>
  <c r="J32" i="2"/>
  <c r="H32" i="2"/>
  <c r="F32" i="2"/>
  <c r="D31" i="2"/>
  <c r="N33" i="2" s="1"/>
  <c r="D32" i="2"/>
  <c r="E36" i="4"/>
  <c r="H39" i="4"/>
  <c r="F37" i="4"/>
  <c r="I40" i="4"/>
  <c r="D35" i="4"/>
  <c r="D44" i="4" s="1"/>
  <c r="J41" i="4"/>
  <c r="K42" i="4"/>
  <c r="G38" i="4"/>
  <c r="B35" i="4"/>
  <c r="B44" i="4" s="1"/>
  <c r="G40" i="4"/>
  <c r="D37" i="4"/>
  <c r="G35" i="4"/>
  <c r="L30" i="2"/>
  <c r="J31" i="2" s="1"/>
  <c r="H33" i="2" s="1"/>
  <c r="F35" i="2" s="1"/>
  <c r="N30" i="2"/>
  <c r="L31" i="2" s="1"/>
  <c r="D30" i="2"/>
  <c r="N28" i="2"/>
  <c r="L29" i="2" s="1"/>
  <c r="H41" i="4"/>
  <c r="F30" i="2"/>
  <c r="E38" i="4"/>
  <c r="H36" i="4"/>
  <c r="H44" i="4" s="1"/>
  <c r="J38" i="4"/>
  <c r="J44" i="4" s="1"/>
  <c r="D38" i="2" l="1"/>
  <c r="F38" i="2"/>
  <c r="D37" i="2"/>
  <c r="N39" i="2" s="1"/>
  <c r="L41" i="2" s="1"/>
  <c r="J43" i="2" s="1"/>
  <c r="H38" i="2"/>
  <c r="N38" i="2"/>
  <c r="L38" i="2"/>
  <c r="J38" i="2"/>
  <c r="G44" i="4"/>
  <c r="H42" i="2"/>
  <c r="D42" i="2"/>
  <c r="F42" i="2"/>
  <c r="N42" i="2"/>
  <c r="J42" i="2"/>
  <c r="D41" i="2"/>
  <c r="N43" i="2" s="1"/>
  <c r="L42" i="2"/>
  <c r="H44" i="2"/>
  <c r="L44" i="2"/>
  <c r="N44" i="2"/>
  <c r="J44" i="2"/>
  <c r="F44" i="2"/>
  <c r="D43" i="2"/>
  <c r="D44" i="2"/>
  <c r="N40" i="2"/>
  <c r="D39" i="2"/>
  <c r="N41" i="2" s="1"/>
  <c r="L43" i="2" s="1"/>
  <c r="J40" i="2"/>
  <c r="F40" i="2"/>
  <c r="D40" i="2"/>
  <c r="H40" i="2"/>
  <c r="L40" i="2"/>
  <c r="E44" i="4"/>
</calcChain>
</file>

<file path=xl/sharedStrings.xml><?xml version="1.0" encoding="utf-8"?>
<sst xmlns="http://schemas.openxmlformats.org/spreadsheetml/2006/main" count="244" uniqueCount="103">
  <si>
    <t>Období</t>
  </si>
  <si>
    <t>S [ks]</t>
  </si>
  <si>
    <t>t-stáří zařízení</t>
  </si>
  <si>
    <t>r(t)-tržby</t>
  </si>
  <si>
    <t>u(t)-náklady</t>
  </si>
  <si>
    <t>i-rok</t>
  </si>
  <si>
    <t>Etapa</t>
  </si>
  <si>
    <t>Strategie</t>
  </si>
  <si>
    <t>Přínos</t>
  </si>
  <si>
    <t>Etapy</t>
  </si>
  <si>
    <t>z(10)</t>
  </si>
  <si>
    <t>z(9,10)</t>
  </si>
  <si>
    <t>z(8,10)</t>
  </si>
  <si>
    <t>z(7,10)</t>
  </si>
  <si>
    <t>z(6,10)</t>
  </si>
  <si>
    <t>z(5,10)</t>
  </si>
  <si>
    <t>z(4,10)</t>
  </si>
  <si>
    <t>z(3,10)</t>
  </si>
  <si>
    <t>z(2,10)</t>
  </si>
  <si>
    <t>z(1,10)</t>
  </si>
  <si>
    <t>P</t>
  </si>
  <si>
    <t>V</t>
  </si>
  <si>
    <t>Zadání:</t>
  </si>
  <si>
    <t>Data:</t>
  </si>
  <si>
    <t>Krok1:</t>
  </si>
  <si>
    <t>Optimum</t>
  </si>
  <si>
    <t>Nechť:</t>
  </si>
  <si>
    <r>
      <t>z(t</t>
    </r>
    <r>
      <rPr>
        <vertAlign val="subscript"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>,t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)</t>
    </r>
  </si>
  <si>
    <t>strategie přechodu systému z k-té etapy do n-té etapy</t>
  </si>
  <si>
    <t>optimální strategie přechodu systému z k-té etapy do n-té etapy</t>
  </si>
  <si>
    <r>
      <t>z*(t</t>
    </r>
    <r>
      <rPr>
        <vertAlign val="subscript"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>,t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)</t>
    </r>
  </si>
  <si>
    <t>Krok2:</t>
  </si>
  <si>
    <t>s(t)-zůst. cena</t>
  </si>
  <si>
    <t>Tabulka možných strategií s přínosy-kriterium optima=maximální zisk</t>
  </si>
  <si>
    <t>p(i)-N vým. zaříz.</t>
  </si>
  <si>
    <t>Najděte optimální strategii obnovy výrobního zařízení na příštích 10 let. Kriterium optima je zisk, možné strategie v jednotlivých etapách jsou ponechat(P) a vyměnit(V). Stav systému je charakterizován stářím zařízení t= 1,2,3,4,5 let. Účelová funkce pro strategii ponechat má tvar r(t)-u(t), kde r(t) jsou tžby pro zařízení staré t-let a u(t) jsou náklady pro zařízení staré t-let. Účelová funkce pro strategii vyměnit má tvar r(0)-u(0)+s(t)-p(i),kde r(0) jsou tžby pro zařízení staré 0-let, u(0) jsou náklady pro zařízení staré 0-let, s(t) je zůstatková cena zařízení starého t-let a p(i) jsou náklady na výměnu v i-tém roce. Hodnoty r(t),u(t), s(t), p(i) najdete v tabulce níže:</t>
  </si>
  <si>
    <t>Jaká bude optimální posloupnost strategií obnovy výrobního zařízení, je-li na počátku 1. roku zařízení staré 1 rok?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</si>
  <si>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</si>
  <si>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</si>
  <si>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</si>
  <si>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</si>
  <si>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</si>
  <si>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</si>
  <si>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</si>
  <si>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</si>
  <si>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</si>
  <si>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</si>
  <si>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Stáří zařízení</t>
  </si>
  <si>
    <t>V tabulce níže vidíte předpokládanou spotřebu polotovaru v následujících 4 obdobích. Vaším  úkolem je navrhnout takový systém doplňování zásoby, aby náklady spojené s pořízením a skladováním byly minimální. Skladovací náklady jsou 20 Kč/ ks,období , náklady na 1 pořízení 350 Kč. Při výpočtu použijte principy dynamického programování.</t>
  </si>
  <si>
    <t>Návrh systému zásobování</t>
  </si>
  <si>
    <t>Kč/obj</t>
  </si>
  <si>
    <t>Kč/ks,období</t>
  </si>
  <si>
    <r>
      <t>n</t>
    </r>
    <r>
      <rPr>
        <vertAlign val="subscript"/>
        <sz val="10"/>
        <rFont val="Arial"/>
        <family val="2"/>
        <charset val="238"/>
      </rPr>
      <t>sklad</t>
    </r>
  </si>
  <si>
    <r>
      <t>n</t>
    </r>
    <r>
      <rPr>
        <vertAlign val="subscript"/>
        <sz val="10"/>
        <rFont val="Arial"/>
        <family val="2"/>
        <charset val="238"/>
      </rPr>
      <t>obj</t>
    </r>
  </si>
  <si>
    <t>z(1)</t>
  </si>
  <si>
    <t>N(1,1)</t>
  </si>
  <si>
    <t>z*(1)</t>
  </si>
  <si>
    <t>z(1,2)</t>
  </si>
  <si>
    <t>N(1,2)</t>
  </si>
  <si>
    <t>z*(1)+N(2,2)</t>
  </si>
  <si>
    <t>z(1,3)</t>
  </si>
  <si>
    <t>N(1,3)</t>
  </si>
  <si>
    <t>z*(1,2)+N(3,3)</t>
  </si>
  <si>
    <t>z*(1)+N(2,3)</t>
  </si>
  <si>
    <t>z*(1,2)</t>
  </si>
  <si>
    <t>z*(1,3)</t>
  </si>
  <si>
    <t>z(1,4)</t>
  </si>
  <si>
    <t>N(1,4)</t>
  </si>
  <si>
    <t>z*(1,3)+N(4,4)</t>
  </si>
  <si>
    <t>z*(1,2)+N(3,4)</t>
  </si>
  <si>
    <t>z*(1)+N(2,4)</t>
  </si>
  <si>
    <t>z*(1,4)</t>
  </si>
  <si>
    <t>N(i,j)</t>
  </si>
  <si>
    <t>objednávka v i-tém období na období i-j</t>
  </si>
  <si>
    <t>Optimální systém zásobování</t>
  </si>
  <si>
    <t>Vysvětlení</t>
  </si>
  <si>
    <t>N(4,4)</t>
  </si>
  <si>
    <t>objednám ve 4. období na 4. období</t>
  </si>
  <si>
    <t>objednám ve 1. období na 1. období</t>
  </si>
  <si>
    <t>N(2,3)</t>
  </si>
  <si>
    <t>objednám ve 2. období na 2.-3. období</t>
  </si>
  <si>
    <t>NÁKLADY 1150 Kč</t>
  </si>
  <si>
    <t>ChciUmístit  [tis. tun]</t>
  </si>
  <si>
    <t>Lokalita1</t>
  </si>
  <si>
    <t>Lokalita2</t>
  </si>
  <si>
    <t>Lokalita3</t>
  </si>
  <si>
    <t>Maximální kapacita [tis. tun]</t>
  </si>
  <si>
    <t>Instalovaná kapacita  [tis. tun]</t>
  </si>
  <si>
    <t>Celkové náklady [mil Kč]</t>
  </si>
  <si>
    <t>Krok 1:</t>
  </si>
  <si>
    <t>Výpočet nákladů pro umístění kapacit do Lokalita1+ Lokalita2</t>
  </si>
  <si>
    <t>Krok 2:</t>
  </si>
  <si>
    <t>Výpočet nákladů pro umístění kapacit do Lokalita1+ Lokalita2+ Lokalita3</t>
  </si>
  <si>
    <t>Krok 3:</t>
  </si>
  <si>
    <t>Dešifruj nejvýhodnější lokalizaci</t>
  </si>
  <si>
    <t>Kapacita v Lokalita 3 [tis. tun]</t>
  </si>
  <si>
    <t>Kapacita v Lokalita 1 + Lokalita 2 + Lokalita 3 [tis. tun]</t>
  </si>
  <si>
    <t>Kapacita v Lokalita 2 [tis. tun]</t>
  </si>
  <si>
    <t>Kapacita v Lokalita 1 [tis. tun]</t>
  </si>
  <si>
    <t>Kapacita v Lokalita 1 + Lokalita 2 [tis. tun]</t>
  </si>
  <si>
    <t>Minimum  [mil Kč]</t>
  </si>
  <si>
    <t>Lokalizujte výrobní kapacity do jednotlivých lokalit tak, abyste splnili požadavky zákazníků a aby náklady spojené s instalováním kapacit byly minimální. Požadavek zákazníků je 50 000 tun. Max kapacity, které je možné instalovat do lokalit jsou: Lokalita1=20 000 tun, Lokalita2=10 000 tun,  Lokalita3 = 40 000 tun. Náklady spojené s instalací kapacit do lokalit jsou uvedeny v tabulce.</t>
  </si>
  <si>
    <t>NÁKLADY NA INSTALACI KAPACIT 54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</si>
</sst>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0" xfId="0" applyFont="1" applyFill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3" fillId="5" borderId="0" xfId="0" applyFont="1" applyFill="1"/>
    <xf numFmtId="0" fontId="0" fillId="5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3" borderId="0" xfId="0" applyFont="1" applyFill="1" applyBorder="1"/>
    <xf numFmtId="0" fontId="2" fillId="6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NumberFormat="1" applyFill="1" applyBorder="1"/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0" fillId="5" borderId="7" xfId="0" applyFill="1" applyBorder="1" applyAlignment="1"/>
    <xf numFmtId="0" fontId="0" fillId="5" borderId="8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5" borderId="6" xfId="0" applyNumberFormat="1" applyFill="1" applyBorder="1" applyAlignment="1">
      <alignment horizontal="center"/>
    </xf>
    <xf numFmtId="0" fontId="2" fillId="5" borderId="9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0" fontId="0" fillId="4" borderId="1" xfId="0" applyFill="1" applyBorder="1" applyAlignment="1"/>
    <xf numFmtId="0" fontId="2" fillId="5" borderId="0" xfId="0" applyFont="1" applyFill="1" applyAlignment="1">
      <alignment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/>
    <xf numFmtId="0" fontId="0" fillId="2" borderId="7" xfId="0" applyFill="1" applyBorder="1" applyAlignment="1"/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2" fillId="6" borderId="19" xfId="0" applyFont="1" applyFill="1" applyBorder="1" applyAlignment="1">
      <alignment horizontal="center"/>
    </xf>
    <xf numFmtId="0" fontId="0" fillId="6" borderId="20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36</xdr:row>
      <xdr:rowOff>133350</xdr:rowOff>
    </xdr:from>
    <xdr:to>
      <xdr:col>11</xdr:col>
      <xdr:colOff>171450</xdr:colOff>
      <xdr:row>38</xdr:row>
      <xdr:rowOff>76200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 flipV="1">
          <a:off x="6638925" y="6038850"/>
          <a:ext cx="6762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609600</xdr:colOff>
      <xdr:row>29</xdr:row>
      <xdr:rowOff>85725</xdr:rowOff>
    </xdr:from>
    <xdr:to>
      <xdr:col>9</xdr:col>
      <xdr:colOff>228600</xdr:colOff>
      <xdr:row>30</xdr:row>
      <xdr:rowOff>76200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 flipV="1">
          <a:off x="5429250" y="4819650"/>
          <a:ext cx="10096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619125</xdr:colOff>
      <xdr:row>38</xdr:row>
      <xdr:rowOff>95250</xdr:rowOff>
    </xdr:from>
    <xdr:to>
      <xdr:col>9</xdr:col>
      <xdr:colOff>219075</xdr:colOff>
      <xdr:row>40</xdr:row>
      <xdr:rowOff>66675</xdr:rowOff>
    </xdr:to>
    <xdr:sp macro="" textlink="">
      <xdr:nvSpPr>
        <xdr:cNvPr id="2063" name="Line 4"/>
        <xdr:cNvSpPr>
          <a:spLocks noChangeShapeType="1"/>
        </xdr:cNvSpPr>
      </xdr:nvSpPr>
      <xdr:spPr bwMode="auto">
        <a:xfrm flipV="1">
          <a:off x="5438775" y="6334125"/>
          <a:ext cx="9906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40</xdr:row>
      <xdr:rowOff>123825</xdr:rowOff>
    </xdr:from>
    <xdr:to>
      <xdr:col>7</xdr:col>
      <xdr:colOff>419100</xdr:colOff>
      <xdr:row>42</xdr:row>
      <xdr:rowOff>85725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 flipV="1">
          <a:off x="4276725" y="6696075"/>
          <a:ext cx="9620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30</xdr:row>
      <xdr:rowOff>85725</xdr:rowOff>
    </xdr:from>
    <xdr:to>
      <xdr:col>7</xdr:col>
      <xdr:colOff>409575</xdr:colOff>
      <xdr:row>32</xdr:row>
      <xdr:rowOff>57150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 flipV="1">
          <a:off x="4286250" y="4991100"/>
          <a:ext cx="9429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428625</xdr:colOff>
      <xdr:row>35</xdr:row>
      <xdr:rowOff>123825</xdr:rowOff>
    </xdr:from>
    <xdr:to>
      <xdr:col>13</xdr:col>
      <xdr:colOff>228600</xdr:colOff>
      <xdr:row>36</xdr:row>
      <xdr:rowOff>76200</xdr:rowOff>
    </xdr:to>
    <xdr:sp macro="" textlink="">
      <xdr:nvSpPr>
        <xdr:cNvPr id="2066" name="Line 8"/>
        <xdr:cNvSpPr>
          <a:spLocks noChangeShapeType="1"/>
        </xdr:cNvSpPr>
      </xdr:nvSpPr>
      <xdr:spPr bwMode="auto">
        <a:xfrm flipV="1">
          <a:off x="7572375" y="5857875"/>
          <a:ext cx="7715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32</xdr:row>
      <xdr:rowOff>76200</xdr:rowOff>
    </xdr:from>
    <xdr:to>
      <xdr:col>13</xdr:col>
      <xdr:colOff>200025</xdr:colOff>
      <xdr:row>35</xdr:row>
      <xdr:rowOff>66675</xdr:rowOff>
    </xdr:to>
    <xdr:sp macro="" textlink="">
      <xdr:nvSpPr>
        <xdr:cNvPr id="2067" name="Line 9"/>
        <xdr:cNvSpPr>
          <a:spLocks noChangeShapeType="1"/>
        </xdr:cNvSpPr>
      </xdr:nvSpPr>
      <xdr:spPr bwMode="auto">
        <a:xfrm flipH="1" flipV="1">
          <a:off x="4295775" y="5314950"/>
          <a:ext cx="40195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26</xdr:row>
      <xdr:rowOff>114300</xdr:rowOff>
    </xdr:from>
    <xdr:to>
      <xdr:col>9</xdr:col>
      <xdr:colOff>200025</xdr:colOff>
      <xdr:row>29</xdr:row>
      <xdr:rowOff>57150</xdr:rowOff>
    </xdr:to>
    <xdr:sp macro="" textlink="">
      <xdr:nvSpPr>
        <xdr:cNvPr id="2068" name="Line 11"/>
        <xdr:cNvSpPr>
          <a:spLocks noChangeShapeType="1"/>
        </xdr:cNvSpPr>
      </xdr:nvSpPr>
      <xdr:spPr bwMode="auto">
        <a:xfrm flipH="1" flipV="1">
          <a:off x="4295775" y="4352925"/>
          <a:ext cx="21145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24</xdr:row>
      <xdr:rowOff>114300</xdr:rowOff>
    </xdr:from>
    <xdr:to>
      <xdr:col>7</xdr:col>
      <xdr:colOff>390525</xdr:colOff>
      <xdr:row>26</xdr:row>
      <xdr:rowOff>85725</xdr:rowOff>
    </xdr:to>
    <xdr:sp macro="" textlink="">
      <xdr:nvSpPr>
        <xdr:cNvPr id="2069" name="Line 12"/>
        <xdr:cNvSpPr>
          <a:spLocks noChangeShapeType="1"/>
        </xdr:cNvSpPr>
      </xdr:nvSpPr>
      <xdr:spPr bwMode="auto">
        <a:xfrm flipV="1">
          <a:off x="4295775" y="4019550"/>
          <a:ext cx="9144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49</xdr:row>
      <xdr:rowOff>104775</xdr:rowOff>
    </xdr:from>
    <xdr:to>
      <xdr:col>3</xdr:col>
      <xdr:colOff>95250</xdr:colOff>
      <xdr:row>50</xdr:row>
      <xdr:rowOff>85725</xdr:rowOff>
    </xdr:to>
    <xdr:sp macro="" textlink="">
      <xdr:nvSpPr>
        <xdr:cNvPr id="5122" name="AutoShape 1"/>
        <xdr:cNvSpPr>
          <a:spLocks noChangeArrowheads="1"/>
        </xdr:cNvSpPr>
      </xdr:nvSpPr>
      <xdr:spPr bwMode="auto">
        <a:xfrm rot="10800000">
          <a:off x="2619375" y="8039100"/>
          <a:ext cx="704850" cy="142875"/>
        </a:xfrm>
        <a:prstGeom prst="leftArrow">
          <a:avLst>
            <a:gd name="adj1" fmla="val 50000"/>
            <a:gd name="adj2" fmla="val 12333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35</xdr:row>
      <xdr:rowOff>28575</xdr:rowOff>
    </xdr:from>
    <xdr:to>
      <xdr:col>5</xdr:col>
      <xdr:colOff>571500</xdr:colOff>
      <xdr:row>36</xdr:row>
      <xdr:rowOff>0</xdr:rowOff>
    </xdr:to>
    <xdr:sp macro="" textlink="">
      <xdr:nvSpPr>
        <xdr:cNvPr id="4098" name="AutoShape 1"/>
        <xdr:cNvSpPr>
          <a:spLocks noChangeArrowheads="1"/>
        </xdr:cNvSpPr>
      </xdr:nvSpPr>
      <xdr:spPr bwMode="auto">
        <a:xfrm rot="10800000">
          <a:off x="3886200" y="5848350"/>
          <a:ext cx="523875" cy="133350"/>
        </a:xfrm>
        <a:prstGeom prst="leftArrow">
          <a:avLst>
            <a:gd name="adj1" fmla="val 50000"/>
            <a:gd name="adj2" fmla="val 98214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/>
  </sheetViews>
  <sheetFormatPr defaultRowHeight="12.75" x14ac:dyDescent="0.2"/>
  <cols>
    <col min="1" max="1" width="10.7109375" style="31" customWidth="1"/>
    <col min="2" max="2" width="14" style="5" bestFit="1" customWidth="1"/>
    <col min="3" max="3" width="9" style="5" customWidth="1"/>
    <col min="4" max="4" width="11.5703125" style="5" bestFit="1" customWidth="1"/>
    <col min="5" max="5" width="12.85546875" style="5" customWidth="1"/>
    <col min="6" max="6" width="9.140625" style="5"/>
    <col min="7" max="7" width="5" style="5" customWidth="1"/>
    <col min="8" max="8" width="15.28515625" style="5" customWidth="1"/>
    <col min="9" max="9" width="5.5703125" style="5" customWidth="1"/>
    <col min="10" max="10" width="9.140625" style="5"/>
    <col min="11" max="11" width="4.85546875" style="5" customWidth="1"/>
    <col min="12" max="12" width="9.140625" style="5"/>
    <col min="13" max="13" width="5.42578125" style="5" customWidth="1"/>
    <col min="14" max="14" width="9" style="5" customWidth="1"/>
    <col min="15" max="15" width="4.7109375" style="5" customWidth="1"/>
    <col min="16" max="16" width="9.140625" style="31"/>
    <col min="17" max="17" width="3.85546875" style="31" customWidth="1"/>
    <col min="18" max="18" width="9.28515625" style="31" customWidth="1"/>
    <col min="19" max="19" width="3" style="31" customWidth="1"/>
    <col min="20" max="20" width="9.140625" style="31"/>
    <col min="21" max="21" width="4.140625" style="31" customWidth="1"/>
    <col min="22" max="26" width="9.140625" style="31"/>
    <col min="27" max="16384" width="9.140625" style="5"/>
  </cols>
  <sheetData>
    <row r="1" spans="1:22" x14ac:dyDescent="0.2">
      <c r="A1" s="10" t="s">
        <v>22</v>
      </c>
      <c r="B1" s="58" t="s">
        <v>35</v>
      </c>
      <c r="C1" s="58"/>
      <c r="D1" s="58"/>
      <c r="E1" s="58"/>
      <c r="F1" s="58"/>
      <c r="G1" s="58"/>
      <c r="H1" s="58"/>
      <c r="I1" s="58"/>
      <c r="J1" s="58"/>
    </row>
    <row r="2" spans="1:22" x14ac:dyDescent="0.2">
      <c r="B2" s="58"/>
      <c r="C2" s="58"/>
      <c r="D2" s="58"/>
      <c r="E2" s="58"/>
      <c r="F2" s="58"/>
      <c r="G2" s="58"/>
      <c r="H2" s="58"/>
      <c r="I2" s="58"/>
      <c r="J2" s="58"/>
    </row>
    <row r="3" spans="1:22" x14ac:dyDescent="0.2">
      <c r="B3" s="58"/>
      <c r="C3" s="58"/>
      <c r="D3" s="58"/>
      <c r="E3" s="58"/>
      <c r="F3" s="58"/>
      <c r="G3" s="58"/>
      <c r="H3" s="58"/>
      <c r="I3" s="58"/>
      <c r="J3" s="58"/>
    </row>
    <row r="4" spans="1:22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1:22" x14ac:dyDescent="0.2">
      <c r="B5" s="58"/>
      <c r="C5" s="58"/>
      <c r="D5" s="58"/>
      <c r="E5" s="58"/>
      <c r="F5" s="58"/>
      <c r="G5" s="58"/>
      <c r="H5" s="58"/>
      <c r="I5" s="58"/>
      <c r="J5" s="58"/>
    </row>
    <row r="6" spans="1:22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1:22" x14ac:dyDescent="0.2">
      <c r="S7" s="73"/>
      <c r="T7" s="74"/>
      <c r="U7" s="73"/>
      <c r="V7" s="74"/>
    </row>
    <row r="8" spans="1:22" x14ac:dyDescent="0.2">
      <c r="S8" s="32"/>
      <c r="T8" s="32"/>
      <c r="U8" s="32"/>
      <c r="V8" s="32"/>
    </row>
    <row r="9" spans="1:22" x14ac:dyDescent="0.2">
      <c r="B9" s="8" t="s">
        <v>2</v>
      </c>
      <c r="C9" s="8" t="s">
        <v>3</v>
      </c>
      <c r="D9" s="8" t="s">
        <v>4</v>
      </c>
      <c r="E9" s="8" t="s">
        <v>32</v>
      </c>
      <c r="G9" s="8" t="s">
        <v>5</v>
      </c>
      <c r="H9" s="8" t="s">
        <v>34</v>
      </c>
      <c r="S9" s="32"/>
      <c r="T9" s="32"/>
      <c r="U9" s="32"/>
      <c r="V9" s="32"/>
    </row>
    <row r="10" spans="1:22" x14ac:dyDescent="0.2">
      <c r="B10" s="3">
        <v>0</v>
      </c>
      <c r="C10" s="3">
        <v>20</v>
      </c>
      <c r="D10" s="3">
        <v>10</v>
      </c>
      <c r="E10" s="3">
        <v>5</v>
      </c>
      <c r="G10" s="3">
        <v>1</v>
      </c>
      <c r="H10" s="3">
        <v>11</v>
      </c>
      <c r="S10" s="32"/>
      <c r="T10" s="32"/>
      <c r="U10" s="32"/>
      <c r="V10" s="32"/>
    </row>
    <row r="11" spans="1:22" x14ac:dyDescent="0.2">
      <c r="B11" s="3">
        <v>1</v>
      </c>
      <c r="C11" s="3">
        <v>20</v>
      </c>
      <c r="D11" s="3">
        <v>10</v>
      </c>
      <c r="E11" s="3">
        <v>4</v>
      </c>
      <c r="G11" s="3">
        <v>2</v>
      </c>
      <c r="H11" s="3">
        <v>11</v>
      </c>
      <c r="S11" s="32"/>
      <c r="T11" s="32"/>
      <c r="U11" s="32"/>
      <c r="V11" s="32"/>
    </row>
    <row r="12" spans="1:22" x14ac:dyDescent="0.2">
      <c r="B12" s="3">
        <v>2</v>
      </c>
      <c r="C12" s="3">
        <v>20</v>
      </c>
      <c r="D12" s="3">
        <v>11</v>
      </c>
      <c r="E12" s="3">
        <v>2</v>
      </c>
      <c r="G12" s="3">
        <v>3</v>
      </c>
      <c r="H12" s="3">
        <v>11</v>
      </c>
      <c r="S12" s="32"/>
      <c r="T12" s="32"/>
      <c r="U12" s="32"/>
      <c r="V12" s="32"/>
    </row>
    <row r="13" spans="1:22" x14ac:dyDescent="0.2">
      <c r="B13" s="3">
        <v>3</v>
      </c>
      <c r="C13" s="3">
        <v>20</v>
      </c>
      <c r="D13" s="3">
        <v>12</v>
      </c>
      <c r="E13" s="3">
        <v>1</v>
      </c>
      <c r="G13" s="3">
        <v>4</v>
      </c>
      <c r="H13" s="3">
        <v>10</v>
      </c>
      <c r="S13" s="32"/>
      <c r="T13" s="32"/>
      <c r="U13" s="32"/>
      <c r="V13" s="32"/>
    </row>
    <row r="14" spans="1:22" x14ac:dyDescent="0.2">
      <c r="A14" s="33"/>
      <c r="B14" s="3">
        <v>4</v>
      </c>
      <c r="C14" s="3">
        <v>20</v>
      </c>
      <c r="D14" s="3">
        <v>13</v>
      </c>
      <c r="E14" s="3">
        <v>0</v>
      </c>
      <c r="G14" s="3">
        <v>5</v>
      </c>
      <c r="H14" s="3">
        <v>9</v>
      </c>
      <c r="S14" s="32"/>
      <c r="T14" s="32"/>
      <c r="U14" s="32"/>
      <c r="V14" s="32"/>
    </row>
    <row r="15" spans="1:22" x14ac:dyDescent="0.2">
      <c r="A15" s="33"/>
      <c r="B15" s="3">
        <v>5</v>
      </c>
      <c r="C15" s="3">
        <v>20</v>
      </c>
      <c r="D15" s="3">
        <v>14</v>
      </c>
      <c r="E15" s="3">
        <v>0</v>
      </c>
      <c r="G15" s="3">
        <v>6</v>
      </c>
      <c r="H15" s="3">
        <v>9</v>
      </c>
      <c r="S15" s="32"/>
      <c r="T15" s="32"/>
      <c r="U15" s="32"/>
      <c r="V15" s="32"/>
    </row>
    <row r="16" spans="1:22" x14ac:dyDescent="0.2">
      <c r="B16" s="31"/>
      <c r="C16" s="31"/>
      <c r="D16" s="31"/>
      <c r="G16" s="3">
        <v>7</v>
      </c>
      <c r="H16" s="3">
        <v>9</v>
      </c>
      <c r="S16" s="32"/>
      <c r="T16" s="32"/>
      <c r="U16" s="32"/>
      <c r="V16" s="32"/>
    </row>
    <row r="17" spans="1:22" x14ac:dyDescent="0.2">
      <c r="B17" s="31"/>
      <c r="D17" s="31"/>
      <c r="G17" s="3">
        <v>8</v>
      </c>
      <c r="H17" s="3">
        <v>8</v>
      </c>
      <c r="S17" s="32"/>
      <c r="T17" s="32"/>
      <c r="U17" s="32"/>
      <c r="V17" s="32"/>
    </row>
    <row r="18" spans="1:22" x14ac:dyDescent="0.2">
      <c r="G18" s="3">
        <v>9</v>
      </c>
      <c r="H18" s="3">
        <v>8</v>
      </c>
      <c r="S18" s="32"/>
      <c r="T18" s="32"/>
      <c r="U18" s="32"/>
      <c r="V18" s="32"/>
    </row>
    <row r="19" spans="1:22" x14ac:dyDescent="0.2">
      <c r="G19" s="3">
        <v>10</v>
      </c>
      <c r="H19" s="3">
        <v>8</v>
      </c>
      <c r="S19" s="32"/>
      <c r="T19" s="32"/>
      <c r="U19" s="32"/>
      <c r="V19" s="32"/>
    </row>
    <row r="20" spans="1:22" x14ac:dyDescent="0.2">
      <c r="S20" s="32"/>
      <c r="T20" s="32"/>
      <c r="U20" s="32"/>
      <c r="V20" s="32"/>
    </row>
    <row r="21" spans="1:22" x14ac:dyDescent="0.2">
      <c r="S21" s="32"/>
      <c r="T21" s="32"/>
      <c r="U21" s="32"/>
      <c r="V21" s="32"/>
    </row>
    <row r="22" spans="1:22" x14ac:dyDescent="0.2">
      <c r="A22" s="10" t="s">
        <v>24</v>
      </c>
      <c r="B22" s="4" t="s">
        <v>33</v>
      </c>
      <c r="S22" s="32"/>
      <c r="T22" s="32"/>
      <c r="U22" s="32"/>
      <c r="V22" s="32"/>
    </row>
    <row r="23" spans="1:22" ht="13.5" thickBot="1" x14ac:dyDescent="0.25">
      <c r="S23" s="32"/>
      <c r="T23" s="32"/>
      <c r="U23" s="32"/>
      <c r="V23" s="32"/>
    </row>
    <row r="24" spans="1:22" ht="13.5" thickBot="1" x14ac:dyDescent="0.25">
      <c r="B24" s="11" t="s">
        <v>9</v>
      </c>
      <c r="C24" s="75">
        <v>0</v>
      </c>
      <c r="D24" s="76"/>
      <c r="E24" s="75">
        <v>1</v>
      </c>
      <c r="F24" s="76"/>
      <c r="G24" s="75">
        <v>2</v>
      </c>
      <c r="H24" s="76"/>
      <c r="I24" s="75">
        <v>3</v>
      </c>
      <c r="J24" s="76"/>
      <c r="K24" s="75">
        <v>4</v>
      </c>
      <c r="L24" s="76"/>
      <c r="M24" s="75">
        <v>5</v>
      </c>
      <c r="N24" s="76"/>
      <c r="S24" s="32"/>
      <c r="T24" s="32"/>
      <c r="U24" s="32"/>
      <c r="V24" s="32"/>
    </row>
    <row r="25" spans="1:22" x14ac:dyDescent="0.2">
      <c r="B25" s="34" t="s">
        <v>10</v>
      </c>
      <c r="C25" s="35" t="s">
        <v>20</v>
      </c>
      <c r="D25" s="36">
        <f>C10-D10</f>
        <v>10</v>
      </c>
      <c r="E25" s="36" t="s">
        <v>20</v>
      </c>
      <c r="F25" s="36">
        <f>C11-D11</f>
        <v>10</v>
      </c>
      <c r="G25" s="36" t="s">
        <v>20</v>
      </c>
      <c r="H25" s="36">
        <f>C12-D12</f>
        <v>9</v>
      </c>
      <c r="I25" s="36" t="s">
        <v>20</v>
      </c>
      <c r="J25" s="36">
        <f>C13-D13</f>
        <v>8</v>
      </c>
      <c r="K25" s="36" t="s">
        <v>20</v>
      </c>
      <c r="L25" s="36">
        <f>C14-D14</f>
        <v>7</v>
      </c>
      <c r="M25" s="36" t="s">
        <v>20</v>
      </c>
      <c r="N25" s="37">
        <f>C15-D15</f>
        <v>6</v>
      </c>
      <c r="S25" s="32"/>
      <c r="T25" s="32"/>
      <c r="U25" s="32"/>
      <c r="V25" s="32"/>
    </row>
    <row r="26" spans="1:22" ht="13.5" thickBot="1" x14ac:dyDescent="0.25">
      <c r="B26" s="38"/>
      <c r="C26" s="39" t="s">
        <v>21</v>
      </c>
      <c r="D26" s="40">
        <f>C10-D10+E10-H19</f>
        <v>7</v>
      </c>
      <c r="E26" s="40" t="s">
        <v>21</v>
      </c>
      <c r="F26" s="40">
        <f>C10-D10+E11-H19</f>
        <v>6</v>
      </c>
      <c r="G26" s="40" t="s">
        <v>21</v>
      </c>
      <c r="H26" s="40">
        <f>C10-D10+E12-H19</f>
        <v>4</v>
      </c>
      <c r="I26" s="40" t="s">
        <v>21</v>
      </c>
      <c r="J26" s="40">
        <f>C10-D10+E13-H19</f>
        <v>3</v>
      </c>
      <c r="K26" s="40" t="s">
        <v>21</v>
      </c>
      <c r="L26" s="40">
        <f>C10-D10+E14-H19</f>
        <v>2</v>
      </c>
      <c r="M26" s="40" t="s">
        <v>21</v>
      </c>
      <c r="N26" s="41">
        <f>C10-D10+E15-H19</f>
        <v>2</v>
      </c>
      <c r="S26" s="32"/>
      <c r="T26" s="32"/>
      <c r="U26" s="32"/>
      <c r="V26" s="32"/>
    </row>
    <row r="27" spans="1:22" x14ac:dyDescent="0.2">
      <c r="B27" s="12" t="s">
        <v>11</v>
      </c>
      <c r="C27" s="13" t="s">
        <v>20</v>
      </c>
      <c r="D27" s="14">
        <f>C10-D10+F25</f>
        <v>20</v>
      </c>
      <c r="E27" s="14" t="s">
        <v>20</v>
      </c>
      <c r="F27" s="14">
        <f>C11-D11+H25</f>
        <v>19</v>
      </c>
      <c r="G27" s="14" t="s">
        <v>20</v>
      </c>
      <c r="H27" s="14">
        <f>C12-D12+J25</f>
        <v>17</v>
      </c>
      <c r="I27" s="14" t="s">
        <v>20</v>
      </c>
      <c r="J27" s="14">
        <f>C13-D13+L25</f>
        <v>15</v>
      </c>
      <c r="K27" s="14" t="s">
        <v>20</v>
      </c>
      <c r="L27" s="14">
        <f>C14-D14+N25</f>
        <v>13</v>
      </c>
      <c r="M27" s="15" t="s">
        <v>20</v>
      </c>
      <c r="N27" s="16">
        <f>C15-D15-H19+D25</f>
        <v>8</v>
      </c>
      <c r="S27" s="32"/>
      <c r="T27" s="32"/>
      <c r="U27" s="32"/>
      <c r="V27" s="32"/>
    </row>
    <row r="28" spans="1:22" ht="13.5" thickBot="1" x14ac:dyDescent="0.25">
      <c r="B28" s="17"/>
      <c r="C28" s="18" t="s">
        <v>21</v>
      </c>
      <c r="D28" s="19">
        <f>C10-D10+E10-H18+F25</f>
        <v>17</v>
      </c>
      <c r="E28" s="19" t="s">
        <v>21</v>
      </c>
      <c r="F28" s="19">
        <f>C10-D10+E11-H18+F25</f>
        <v>16</v>
      </c>
      <c r="G28" s="19" t="s">
        <v>21</v>
      </c>
      <c r="H28" s="19">
        <f>C10-D10+E12-H18+F25</f>
        <v>14</v>
      </c>
      <c r="I28" s="19" t="s">
        <v>21</v>
      </c>
      <c r="J28" s="19">
        <f>C10-D10+E13-H18+F25</f>
        <v>13</v>
      </c>
      <c r="K28" s="19" t="s">
        <v>21</v>
      </c>
      <c r="L28" s="19">
        <f>C10-D10+E14-H18+F25</f>
        <v>12</v>
      </c>
      <c r="M28" s="20" t="s">
        <v>21</v>
      </c>
      <c r="N28" s="21">
        <f>C10-D10+E15-H18+D25</f>
        <v>12</v>
      </c>
    </row>
    <row r="29" spans="1:22" x14ac:dyDescent="0.2">
      <c r="B29" s="68" t="s">
        <v>12</v>
      </c>
      <c r="C29" s="35" t="s">
        <v>20</v>
      </c>
      <c r="D29" s="36">
        <f>C10-D10+F27</f>
        <v>29</v>
      </c>
      <c r="E29" s="36" t="s">
        <v>20</v>
      </c>
      <c r="F29" s="36">
        <f>C11-D11+H27</f>
        <v>27</v>
      </c>
      <c r="G29" s="36" t="s">
        <v>20</v>
      </c>
      <c r="H29" s="36">
        <f>C12-D12+J27</f>
        <v>24</v>
      </c>
      <c r="I29" s="42" t="s">
        <v>20</v>
      </c>
      <c r="J29" s="42">
        <f>C13-D13+L27</f>
        <v>21</v>
      </c>
      <c r="K29" s="42" t="s">
        <v>20</v>
      </c>
      <c r="L29" s="42">
        <f>C14-D14+N28</f>
        <v>19</v>
      </c>
      <c r="M29" s="42" t="s">
        <v>20</v>
      </c>
      <c r="N29" s="43">
        <f>C15-D15-H18+D27</f>
        <v>18</v>
      </c>
    </row>
    <row r="30" spans="1:22" ht="13.5" thickBot="1" x14ac:dyDescent="0.25">
      <c r="B30" s="69"/>
      <c r="C30" s="39" t="s">
        <v>21</v>
      </c>
      <c r="D30" s="40">
        <f>C10-D10+E10-H17+F27</f>
        <v>26</v>
      </c>
      <c r="E30" s="40" t="s">
        <v>21</v>
      </c>
      <c r="F30" s="40">
        <f>C10-D10+E11-H17+F27</f>
        <v>25</v>
      </c>
      <c r="G30" s="40" t="s">
        <v>21</v>
      </c>
      <c r="H30" s="40">
        <f>C10-D10+E12-H17+F27</f>
        <v>23</v>
      </c>
      <c r="I30" s="44" t="s">
        <v>21</v>
      </c>
      <c r="J30" s="44">
        <f>C10-D10+E13-H17+F27</f>
        <v>22</v>
      </c>
      <c r="K30" s="44" t="s">
        <v>21</v>
      </c>
      <c r="L30" s="44">
        <f>C10-D10+E14-H17+F27</f>
        <v>21</v>
      </c>
      <c r="M30" s="44" t="s">
        <v>21</v>
      </c>
      <c r="N30" s="45">
        <f>C10-D10+E15-H17+F27</f>
        <v>21</v>
      </c>
    </row>
    <row r="31" spans="1:22" x14ac:dyDescent="0.2">
      <c r="B31" s="70" t="s">
        <v>13</v>
      </c>
      <c r="C31" s="22" t="s">
        <v>20</v>
      </c>
      <c r="D31" s="23">
        <f>C10-D10+F29</f>
        <v>37</v>
      </c>
      <c r="E31" s="23" t="s">
        <v>20</v>
      </c>
      <c r="F31" s="23">
        <f>C11-D11+H29</f>
        <v>34</v>
      </c>
      <c r="G31" s="23" t="s">
        <v>20</v>
      </c>
      <c r="H31" s="23">
        <f>C12-D12+J30</f>
        <v>31</v>
      </c>
      <c r="I31" s="23" t="s">
        <v>20</v>
      </c>
      <c r="J31" s="23">
        <f>C13-D13+L30</f>
        <v>29</v>
      </c>
      <c r="K31" s="23" t="s">
        <v>20</v>
      </c>
      <c r="L31" s="23">
        <f>C14-D14+N30</f>
        <v>28</v>
      </c>
      <c r="M31" s="24" t="s">
        <v>20</v>
      </c>
      <c r="N31" s="25">
        <f>C15-D15-H17+D29</f>
        <v>27</v>
      </c>
    </row>
    <row r="32" spans="1:22" ht="13.5" thickBot="1" x14ac:dyDescent="0.25">
      <c r="B32" s="71"/>
      <c r="C32" s="26" t="s">
        <v>21</v>
      </c>
      <c r="D32" s="27">
        <f>C10-D10+E10-H16+F29</f>
        <v>33</v>
      </c>
      <c r="E32" s="27" t="s">
        <v>21</v>
      </c>
      <c r="F32" s="27">
        <f>C10-D10+E11-H16+F29</f>
        <v>32</v>
      </c>
      <c r="G32" s="27" t="s">
        <v>21</v>
      </c>
      <c r="H32" s="27">
        <f>C10-D10+E12-H16+F29</f>
        <v>30</v>
      </c>
      <c r="I32" s="27" t="s">
        <v>21</v>
      </c>
      <c r="J32" s="27">
        <f>C10-D10+E13-H16+F29</f>
        <v>29</v>
      </c>
      <c r="K32" s="28" t="s">
        <v>21</v>
      </c>
      <c r="L32" s="28">
        <f>C10-D10+E14-H16+F29</f>
        <v>28</v>
      </c>
      <c r="M32" s="29" t="s">
        <v>21</v>
      </c>
      <c r="N32" s="30">
        <f>C10-D10+E15-H16+F29</f>
        <v>28</v>
      </c>
    </row>
    <row r="33" spans="1:14" x14ac:dyDescent="0.2">
      <c r="B33" s="68" t="s">
        <v>14</v>
      </c>
      <c r="C33" s="35" t="s">
        <v>20</v>
      </c>
      <c r="D33" s="36">
        <f>C10-D10+F31</f>
        <v>44</v>
      </c>
      <c r="E33" s="36" t="s">
        <v>20</v>
      </c>
      <c r="F33" s="36">
        <f>C11-D11+H31</f>
        <v>41</v>
      </c>
      <c r="G33" s="36" t="s">
        <v>20</v>
      </c>
      <c r="H33" s="36">
        <f>C12-D12+J31</f>
        <v>38</v>
      </c>
      <c r="I33" s="36" t="s">
        <v>20</v>
      </c>
      <c r="J33" s="36">
        <f>C13-D13+L32</f>
        <v>36</v>
      </c>
      <c r="K33" s="36" t="s">
        <v>20</v>
      </c>
      <c r="L33" s="36">
        <f>C14-D14+N32</f>
        <v>35</v>
      </c>
      <c r="M33" s="42" t="s">
        <v>20</v>
      </c>
      <c r="N33" s="43">
        <f>C15-D15-H16+D31</f>
        <v>34</v>
      </c>
    </row>
    <row r="34" spans="1:14" ht="13.5" thickBot="1" x14ac:dyDescent="0.25">
      <c r="B34" s="69"/>
      <c r="C34" s="39" t="s">
        <v>21</v>
      </c>
      <c r="D34" s="40">
        <f>C10-D10+E10-H15+F31</f>
        <v>40</v>
      </c>
      <c r="E34" s="40" t="s">
        <v>21</v>
      </c>
      <c r="F34" s="40">
        <f>C10-D10+E11-H15+F31</f>
        <v>39</v>
      </c>
      <c r="G34" s="40" t="s">
        <v>21</v>
      </c>
      <c r="H34" s="40">
        <f>C10-D10+E12-H15+F31</f>
        <v>37</v>
      </c>
      <c r="I34" s="40" t="s">
        <v>21</v>
      </c>
      <c r="J34" s="40">
        <f>C10-D10+E13-H15+F31</f>
        <v>36</v>
      </c>
      <c r="K34" s="40" t="s">
        <v>21</v>
      </c>
      <c r="L34" s="40">
        <f>C10-D10+E14-H15+F31</f>
        <v>35</v>
      </c>
      <c r="M34" s="44" t="s">
        <v>21</v>
      </c>
      <c r="N34" s="45">
        <f>C10-D10+E15-H15+F31</f>
        <v>35</v>
      </c>
    </row>
    <row r="35" spans="1:14" x14ac:dyDescent="0.2">
      <c r="B35" s="70" t="s">
        <v>15</v>
      </c>
      <c r="C35" s="22" t="s">
        <v>20</v>
      </c>
      <c r="D35" s="23">
        <f>C10-D10+F33</f>
        <v>51</v>
      </c>
      <c r="E35" s="23" t="s">
        <v>20</v>
      </c>
      <c r="F35" s="23">
        <f>C11-D11+H33</f>
        <v>48</v>
      </c>
      <c r="G35" s="23" t="s">
        <v>20</v>
      </c>
      <c r="H35" s="23">
        <f>C12-D12+J33</f>
        <v>45</v>
      </c>
      <c r="I35" s="23" t="s">
        <v>20</v>
      </c>
      <c r="J35" s="23">
        <f>C13-D13+L33</f>
        <v>43</v>
      </c>
      <c r="K35" s="23" t="s">
        <v>20</v>
      </c>
      <c r="L35" s="23">
        <f>C14-D14+N34</f>
        <v>42</v>
      </c>
      <c r="M35" s="24" t="s">
        <v>20</v>
      </c>
      <c r="N35" s="25">
        <f>C15-D15-H15+D33</f>
        <v>41</v>
      </c>
    </row>
    <row r="36" spans="1:14" ht="13.5" thickBot="1" x14ac:dyDescent="0.25">
      <c r="B36" s="71"/>
      <c r="C36" s="26" t="s">
        <v>21</v>
      </c>
      <c r="D36" s="27">
        <f>C10-D10+E10-H14+F33</f>
        <v>47</v>
      </c>
      <c r="E36" s="27" t="s">
        <v>21</v>
      </c>
      <c r="F36" s="27">
        <f>C10-D10+E11-H14+F33</f>
        <v>46</v>
      </c>
      <c r="G36" s="27" t="s">
        <v>21</v>
      </c>
      <c r="H36" s="27">
        <f>C10-D10+E12-H14+F33</f>
        <v>44</v>
      </c>
      <c r="I36" s="27" t="s">
        <v>21</v>
      </c>
      <c r="J36" s="27">
        <f>C10-D10+E13-H14+F33</f>
        <v>43</v>
      </c>
      <c r="K36" s="27" t="s">
        <v>21</v>
      </c>
      <c r="L36" s="27">
        <f>C10-D10+E14-H14+F33</f>
        <v>42</v>
      </c>
      <c r="M36" s="29" t="s">
        <v>21</v>
      </c>
      <c r="N36" s="30">
        <f>C10-D10+E15-H14+F33</f>
        <v>42</v>
      </c>
    </row>
    <row r="37" spans="1:14" x14ac:dyDescent="0.2">
      <c r="B37" s="68" t="s">
        <v>16</v>
      </c>
      <c r="C37" s="35" t="s">
        <v>20</v>
      </c>
      <c r="D37" s="36">
        <f>C10-D10+F35</f>
        <v>58</v>
      </c>
      <c r="E37" s="36" t="s">
        <v>20</v>
      </c>
      <c r="F37" s="36">
        <f>C11-D11+H35</f>
        <v>55</v>
      </c>
      <c r="G37" s="36" t="s">
        <v>20</v>
      </c>
      <c r="H37" s="36">
        <f>C12-D12+J35</f>
        <v>52</v>
      </c>
      <c r="I37" s="36" t="s">
        <v>20</v>
      </c>
      <c r="J37" s="36">
        <f>C13-D13+L35</f>
        <v>50</v>
      </c>
      <c r="K37" s="36" t="s">
        <v>20</v>
      </c>
      <c r="L37" s="36">
        <f>C14-D14+N36</f>
        <v>49</v>
      </c>
      <c r="M37" s="36" t="s">
        <v>20</v>
      </c>
      <c r="N37" s="37">
        <f>C15-D15-H14+D35</f>
        <v>48</v>
      </c>
    </row>
    <row r="38" spans="1:14" ht="13.5" thickBot="1" x14ac:dyDescent="0.25">
      <c r="B38" s="69"/>
      <c r="C38" s="39" t="s">
        <v>21</v>
      </c>
      <c r="D38" s="40">
        <f>C10-D10+E10-H13+F35</f>
        <v>53</v>
      </c>
      <c r="E38" s="40" t="s">
        <v>21</v>
      </c>
      <c r="F38" s="40">
        <f>C10-D10+E11-H13+F35</f>
        <v>52</v>
      </c>
      <c r="G38" s="40" t="s">
        <v>21</v>
      </c>
      <c r="H38" s="40">
        <f>C10-D10+E12-H13+F35</f>
        <v>50</v>
      </c>
      <c r="I38" s="40" t="s">
        <v>21</v>
      </c>
      <c r="J38" s="40">
        <f>C10-D10+E13-H13+F35</f>
        <v>49</v>
      </c>
      <c r="K38" s="40" t="s">
        <v>21</v>
      </c>
      <c r="L38" s="40">
        <f>C10-D10+E14-H13+F35</f>
        <v>48</v>
      </c>
      <c r="M38" s="40" t="s">
        <v>21</v>
      </c>
      <c r="N38" s="41">
        <f>C10-D10+E15-H13+F35</f>
        <v>48</v>
      </c>
    </row>
    <row r="39" spans="1:14" x14ac:dyDescent="0.2">
      <c r="B39" s="70" t="s">
        <v>17</v>
      </c>
      <c r="C39" s="22" t="s">
        <v>20</v>
      </c>
      <c r="D39" s="23">
        <f>C10-D10+F37</f>
        <v>65</v>
      </c>
      <c r="E39" s="23" t="s">
        <v>20</v>
      </c>
      <c r="F39" s="23">
        <f>C11-D11+H37</f>
        <v>62</v>
      </c>
      <c r="G39" s="23" t="s">
        <v>20</v>
      </c>
      <c r="H39" s="23">
        <f>C12-D12+J37</f>
        <v>59</v>
      </c>
      <c r="I39" s="23" t="s">
        <v>20</v>
      </c>
      <c r="J39" s="23">
        <f>C13-D13+L37</f>
        <v>57</v>
      </c>
      <c r="K39" s="23" t="s">
        <v>20</v>
      </c>
      <c r="L39" s="23">
        <f>C14-D14+N37</f>
        <v>55</v>
      </c>
      <c r="M39" s="23" t="s">
        <v>20</v>
      </c>
      <c r="N39" s="46">
        <f>C15-D15-H13+D37</f>
        <v>54</v>
      </c>
    </row>
    <row r="40" spans="1:14" ht="13.5" thickBot="1" x14ac:dyDescent="0.25">
      <c r="B40" s="71"/>
      <c r="C40" s="26" t="s">
        <v>21</v>
      </c>
      <c r="D40" s="27">
        <f>C10-D10+E10-H12+F37</f>
        <v>59</v>
      </c>
      <c r="E40" s="27" t="s">
        <v>21</v>
      </c>
      <c r="F40" s="27">
        <f>C10-D10+E11-H12+F37</f>
        <v>58</v>
      </c>
      <c r="G40" s="27" t="s">
        <v>21</v>
      </c>
      <c r="H40" s="27">
        <f>C10-D10+E12-H12+F37</f>
        <v>56</v>
      </c>
      <c r="I40" s="27" t="s">
        <v>21</v>
      </c>
      <c r="J40" s="27">
        <f>C10-D10+E13-H12+F37</f>
        <v>55</v>
      </c>
      <c r="K40" s="27" t="s">
        <v>21</v>
      </c>
      <c r="L40" s="27">
        <f>C10-D10+E14-H12+F37</f>
        <v>54</v>
      </c>
      <c r="M40" s="27" t="s">
        <v>21</v>
      </c>
      <c r="N40" s="47">
        <f>C10-D10+E15-H12+F37</f>
        <v>54</v>
      </c>
    </row>
    <row r="41" spans="1:14" x14ac:dyDescent="0.2">
      <c r="B41" s="68" t="s">
        <v>18</v>
      </c>
      <c r="C41" s="35" t="s">
        <v>20</v>
      </c>
      <c r="D41" s="36">
        <f>C10-D10+F39</f>
        <v>72</v>
      </c>
      <c r="E41" s="36" t="s">
        <v>20</v>
      </c>
      <c r="F41" s="36">
        <f>C11-D11+H39</f>
        <v>69</v>
      </c>
      <c r="G41" s="36" t="s">
        <v>20</v>
      </c>
      <c r="H41" s="36">
        <f>C12-D12+J39</f>
        <v>66</v>
      </c>
      <c r="I41" s="36" t="s">
        <v>20</v>
      </c>
      <c r="J41" s="36">
        <f>C13-D13+L39</f>
        <v>63</v>
      </c>
      <c r="K41" s="36" t="s">
        <v>20</v>
      </c>
      <c r="L41" s="36">
        <f>C14-D14+N39</f>
        <v>61</v>
      </c>
      <c r="M41" s="42" t="s">
        <v>20</v>
      </c>
      <c r="N41" s="43">
        <f>C15-D15-H12+D39</f>
        <v>60</v>
      </c>
    </row>
    <row r="42" spans="1:14" ht="13.5" thickBot="1" x14ac:dyDescent="0.25">
      <c r="B42" s="69"/>
      <c r="C42" s="39" t="s">
        <v>21</v>
      </c>
      <c r="D42" s="40">
        <f>C10-D10+E10-H11+F39</f>
        <v>66</v>
      </c>
      <c r="E42" s="40" t="s">
        <v>21</v>
      </c>
      <c r="F42" s="40">
        <f>C10-D10+E11-H11+F39</f>
        <v>65</v>
      </c>
      <c r="G42" s="40" t="s">
        <v>21</v>
      </c>
      <c r="H42" s="40">
        <f>C10-D10+E12-H11+F39</f>
        <v>63</v>
      </c>
      <c r="I42" s="40" t="s">
        <v>21</v>
      </c>
      <c r="J42" s="40">
        <f>C10-D10+E13-H11+F39</f>
        <v>62</v>
      </c>
      <c r="K42" s="40" t="s">
        <v>21</v>
      </c>
      <c r="L42" s="40">
        <f>C10-D10+E14-H11+F39</f>
        <v>61</v>
      </c>
      <c r="M42" s="44" t="s">
        <v>21</v>
      </c>
      <c r="N42" s="45">
        <f>C10-D10+E15-H11+F39</f>
        <v>61</v>
      </c>
    </row>
    <row r="43" spans="1:14" x14ac:dyDescent="0.2">
      <c r="B43" s="70" t="s">
        <v>19</v>
      </c>
      <c r="C43" s="22" t="s">
        <v>20</v>
      </c>
      <c r="D43" s="23">
        <f>C10-D10+F41</f>
        <v>79</v>
      </c>
      <c r="E43" s="23" t="s">
        <v>20</v>
      </c>
      <c r="F43" s="23">
        <f>C11-D11+H41</f>
        <v>76</v>
      </c>
      <c r="G43" s="23" t="s">
        <v>20</v>
      </c>
      <c r="H43" s="23">
        <f>C12-D12+J41</f>
        <v>72</v>
      </c>
      <c r="I43" s="23" t="s">
        <v>20</v>
      </c>
      <c r="J43" s="23">
        <f>C13-D13+L41</f>
        <v>69</v>
      </c>
      <c r="K43" s="24" t="s">
        <v>20</v>
      </c>
      <c r="L43" s="24">
        <f>C14-D14+N41</f>
        <v>67</v>
      </c>
      <c r="M43" s="24" t="s">
        <v>20</v>
      </c>
      <c r="N43" s="25">
        <f>C15-D15-H11+D41</f>
        <v>67</v>
      </c>
    </row>
    <row r="44" spans="1:14" ht="13.5" thickBot="1" x14ac:dyDescent="0.25">
      <c r="B44" s="72"/>
      <c r="C44" s="18" t="s">
        <v>21</v>
      </c>
      <c r="D44" s="19">
        <f>C10-D10+E10-H10+F41</f>
        <v>73</v>
      </c>
      <c r="E44" s="19" t="s">
        <v>21</v>
      </c>
      <c r="F44" s="19">
        <f>C10-D10+E11-H10+F41</f>
        <v>72</v>
      </c>
      <c r="G44" s="19" t="s">
        <v>21</v>
      </c>
      <c r="H44" s="19">
        <f>C10-D10+E12-H10+F41</f>
        <v>70</v>
      </c>
      <c r="I44" s="19" t="s">
        <v>21</v>
      </c>
      <c r="J44" s="19">
        <f>C10-D10+E13-H10+F41</f>
        <v>69</v>
      </c>
      <c r="K44" s="20" t="s">
        <v>21</v>
      </c>
      <c r="L44" s="20">
        <f>C10-D10+E14-H10+F41</f>
        <v>68</v>
      </c>
      <c r="M44" s="20" t="s">
        <v>21</v>
      </c>
      <c r="N44" s="21">
        <f>C10-D10+E15-H10+F41</f>
        <v>68</v>
      </c>
    </row>
    <row r="47" spans="1:14" x14ac:dyDescent="0.2">
      <c r="A47" s="10" t="s">
        <v>31</v>
      </c>
      <c r="B47" s="4" t="s">
        <v>36</v>
      </c>
    </row>
    <row r="49" spans="2:5" x14ac:dyDescent="0.2">
      <c r="B49" s="48" t="s">
        <v>0</v>
      </c>
      <c r="C49" s="49" t="s">
        <v>7</v>
      </c>
      <c r="D49" s="49" t="s">
        <v>8</v>
      </c>
      <c r="E49" s="48" t="s">
        <v>47</v>
      </c>
    </row>
    <row r="50" spans="2:5" x14ac:dyDescent="0.2">
      <c r="B50" s="9" t="s">
        <v>37</v>
      </c>
      <c r="C50" s="3" t="s">
        <v>20</v>
      </c>
      <c r="D50" s="3">
        <v>76</v>
      </c>
      <c r="E50" s="3">
        <v>1</v>
      </c>
    </row>
    <row r="51" spans="2:5" x14ac:dyDescent="0.2">
      <c r="B51" s="9" t="s">
        <v>38</v>
      </c>
      <c r="C51" s="3" t="s">
        <v>20</v>
      </c>
      <c r="D51" s="3">
        <v>66</v>
      </c>
      <c r="E51" s="3">
        <v>2</v>
      </c>
    </row>
    <row r="52" spans="2:5" x14ac:dyDescent="0.2">
      <c r="B52" s="9" t="s">
        <v>39</v>
      </c>
      <c r="C52" s="3" t="s">
        <v>20</v>
      </c>
      <c r="D52" s="3">
        <v>57</v>
      </c>
      <c r="E52" s="3">
        <v>3</v>
      </c>
    </row>
    <row r="53" spans="2:5" x14ac:dyDescent="0.2">
      <c r="B53" s="9" t="s">
        <v>40</v>
      </c>
      <c r="C53" s="3" t="s">
        <v>20</v>
      </c>
      <c r="D53" s="3">
        <v>49</v>
      </c>
      <c r="E53" s="3">
        <v>4</v>
      </c>
    </row>
    <row r="54" spans="2:5" x14ac:dyDescent="0.2">
      <c r="B54" s="9" t="s">
        <v>41</v>
      </c>
      <c r="C54" s="3" t="s">
        <v>21</v>
      </c>
      <c r="D54" s="3">
        <v>42</v>
      </c>
      <c r="E54" s="3">
        <v>5</v>
      </c>
    </row>
    <row r="55" spans="2:5" x14ac:dyDescent="0.2">
      <c r="B55" s="9" t="s">
        <v>42</v>
      </c>
      <c r="C55" s="3" t="s">
        <v>20</v>
      </c>
      <c r="D55" s="3">
        <v>41</v>
      </c>
      <c r="E55" s="3">
        <v>1</v>
      </c>
    </row>
    <row r="56" spans="2:5" x14ac:dyDescent="0.2">
      <c r="B56" s="9" t="s">
        <v>43</v>
      </c>
      <c r="C56" s="3" t="s">
        <v>20</v>
      </c>
      <c r="D56" s="3">
        <v>31</v>
      </c>
      <c r="E56" s="3">
        <v>2</v>
      </c>
    </row>
    <row r="57" spans="2:5" x14ac:dyDescent="0.2">
      <c r="B57" s="9" t="s">
        <v>44</v>
      </c>
      <c r="C57" s="3" t="s">
        <v>21</v>
      </c>
      <c r="D57" s="3">
        <v>22</v>
      </c>
      <c r="E57" s="3">
        <v>3</v>
      </c>
    </row>
    <row r="58" spans="2:5" x14ac:dyDescent="0.2">
      <c r="B58" s="9" t="s">
        <v>45</v>
      </c>
      <c r="C58" s="3" t="s">
        <v>20</v>
      </c>
      <c r="D58" s="3">
        <v>19</v>
      </c>
      <c r="E58" s="3">
        <v>1</v>
      </c>
    </row>
    <row r="59" spans="2:5" x14ac:dyDescent="0.2">
      <c r="B59" s="9" t="s">
        <v>46</v>
      </c>
      <c r="C59" s="3" t="s">
        <v>20</v>
      </c>
      <c r="D59" s="3">
        <v>9</v>
      </c>
      <c r="E59" s="3">
        <v>2</v>
      </c>
    </row>
  </sheetData>
  <mergeCells count="17">
    <mergeCell ref="S7:T7"/>
    <mergeCell ref="U7:V7"/>
    <mergeCell ref="K24:L24"/>
    <mergeCell ref="M24:N24"/>
    <mergeCell ref="B1:J6"/>
    <mergeCell ref="C24:D24"/>
    <mergeCell ref="E24:F24"/>
    <mergeCell ref="G24:H24"/>
    <mergeCell ref="I24:J24"/>
    <mergeCell ref="B29:B30"/>
    <mergeCell ref="B31:B32"/>
    <mergeCell ref="B41:B42"/>
    <mergeCell ref="B43:B44"/>
    <mergeCell ref="B33:B34"/>
    <mergeCell ref="B35:B36"/>
    <mergeCell ref="B37:B38"/>
    <mergeCell ref="B39:B40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/>
  </sheetViews>
  <sheetFormatPr defaultRowHeight="12.75" x14ac:dyDescent="0.2"/>
  <cols>
    <col min="1" max="1" width="28.5703125" style="5" bestFit="1" customWidth="1"/>
    <col min="2" max="2" width="9.7109375" style="5" customWidth="1"/>
    <col min="3" max="3" width="10.140625" style="5" customWidth="1"/>
    <col min="4" max="4" width="9.42578125" style="5" customWidth="1"/>
    <col min="5" max="16384" width="9.140625" style="5"/>
  </cols>
  <sheetData>
    <row r="1" spans="1:10" x14ac:dyDescent="0.2">
      <c r="A1" s="10" t="s">
        <v>22</v>
      </c>
      <c r="B1" s="58" t="s">
        <v>101</v>
      </c>
      <c r="C1" s="58"/>
      <c r="D1" s="58"/>
      <c r="E1" s="58"/>
      <c r="F1" s="58"/>
      <c r="G1" s="58"/>
      <c r="H1" s="58"/>
      <c r="I1" s="58"/>
      <c r="J1" s="58"/>
    </row>
    <row r="2" spans="1:10" x14ac:dyDescent="0.2"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"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">
      <c r="B5" s="58"/>
      <c r="C5" s="58"/>
      <c r="D5" s="58"/>
      <c r="E5" s="58"/>
      <c r="F5" s="58"/>
      <c r="G5" s="58"/>
      <c r="H5" s="58"/>
      <c r="I5" s="58"/>
      <c r="J5" s="58"/>
    </row>
    <row r="7" spans="1:10" x14ac:dyDescent="0.2">
      <c r="A7" s="1" t="s">
        <v>23</v>
      </c>
    </row>
    <row r="9" spans="1:10" x14ac:dyDescent="0.2">
      <c r="A9" s="52" t="s">
        <v>82</v>
      </c>
      <c r="B9" s="3">
        <v>50</v>
      </c>
    </row>
    <row r="11" spans="1:10" x14ac:dyDescent="0.2">
      <c r="A11" s="3"/>
      <c r="B11" s="8" t="s">
        <v>83</v>
      </c>
      <c r="C11" s="8" t="s">
        <v>84</v>
      </c>
      <c r="D11" s="8" t="s">
        <v>85</v>
      </c>
    </row>
    <row r="12" spans="1:10" x14ac:dyDescent="0.2">
      <c r="A12" s="8" t="s">
        <v>86</v>
      </c>
      <c r="B12" s="3">
        <v>20</v>
      </c>
      <c r="C12" s="3">
        <v>10</v>
      </c>
      <c r="D12" s="3">
        <v>40</v>
      </c>
    </row>
    <row r="13" spans="1:10" x14ac:dyDescent="0.2">
      <c r="A13" s="8" t="s">
        <v>87</v>
      </c>
      <c r="B13" s="67" t="s">
        <v>88</v>
      </c>
      <c r="C13" s="67"/>
      <c r="D13" s="67"/>
    </row>
    <row r="14" spans="1:10" x14ac:dyDescent="0.2">
      <c r="A14" s="3">
        <v>5</v>
      </c>
      <c r="B14" s="3">
        <v>10</v>
      </c>
      <c r="C14" s="3">
        <v>8</v>
      </c>
      <c r="D14" s="3">
        <v>12</v>
      </c>
    </row>
    <row r="15" spans="1:10" x14ac:dyDescent="0.2">
      <c r="A15" s="3">
        <v>10</v>
      </c>
      <c r="B15" s="3">
        <v>18</v>
      </c>
      <c r="C15" s="3">
        <v>15</v>
      </c>
      <c r="D15" s="3">
        <v>17</v>
      </c>
    </row>
    <row r="16" spans="1:10" x14ac:dyDescent="0.2">
      <c r="A16" s="3">
        <v>15</v>
      </c>
      <c r="B16" s="3">
        <v>22</v>
      </c>
      <c r="C16" s="3"/>
      <c r="D16" s="3">
        <v>22</v>
      </c>
    </row>
    <row r="17" spans="1:8" x14ac:dyDescent="0.2">
      <c r="A17" s="3">
        <v>20</v>
      </c>
      <c r="B17" s="3">
        <v>25</v>
      </c>
      <c r="C17" s="3"/>
      <c r="D17" s="3">
        <v>26</v>
      </c>
    </row>
    <row r="18" spans="1:8" x14ac:dyDescent="0.2">
      <c r="A18" s="3">
        <v>25</v>
      </c>
      <c r="B18" s="3"/>
      <c r="C18" s="3"/>
      <c r="D18" s="3">
        <v>27</v>
      </c>
    </row>
    <row r="19" spans="1:8" x14ac:dyDescent="0.2">
      <c r="A19" s="3">
        <v>30</v>
      </c>
      <c r="B19" s="3"/>
      <c r="C19" s="3"/>
      <c r="D19" s="3">
        <v>29</v>
      </c>
    </row>
    <row r="20" spans="1:8" x14ac:dyDescent="0.2">
      <c r="A20" s="3">
        <v>35</v>
      </c>
      <c r="B20" s="3"/>
      <c r="C20" s="3"/>
      <c r="D20" s="3">
        <v>35</v>
      </c>
    </row>
    <row r="21" spans="1:8" x14ac:dyDescent="0.2">
      <c r="A21" s="3">
        <v>40</v>
      </c>
      <c r="B21" s="3"/>
      <c r="C21" s="3"/>
      <c r="D21" s="3">
        <v>45</v>
      </c>
    </row>
    <row r="23" spans="1:8" x14ac:dyDescent="0.2">
      <c r="A23" s="1" t="s">
        <v>89</v>
      </c>
      <c r="B23" s="4" t="s">
        <v>90</v>
      </c>
    </row>
    <row r="24" spans="1:8" x14ac:dyDescent="0.2">
      <c r="A24" s="64" t="s">
        <v>97</v>
      </c>
      <c r="B24" s="64" t="s">
        <v>99</v>
      </c>
      <c r="C24" s="64"/>
      <c r="D24" s="64"/>
      <c r="E24" s="64"/>
      <c r="F24" s="64"/>
      <c r="G24" s="64"/>
      <c r="H24" s="53"/>
    </row>
    <row r="25" spans="1:8" x14ac:dyDescent="0.2">
      <c r="A25" s="65"/>
      <c r="B25" s="8">
        <v>5</v>
      </c>
      <c r="C25" s="8">
        <v>10</v>
      </c>
      <c r="D25" s="8">
        <v>15</v>
      </c>
      <c r="E25" s="8">
        <v>20</v>
      </c>
      <c r="F25" s="8">
        <v>25</v>
      </c>
      <c r="G25" s="8">
        <v>30</v>
      </c>
    </row>
    <row r="26" spans="1:8" x14ac:dyDescent="0.2">
      <c r="A26" s="8">
        <v>0</v>
      </c>
      <c r="B26" s="3">
        <f>B14</f>
        <v>10</v>
      </c>
      <c r="C26" s="3">
        <f>B15</f>
        <v>18</v>
      </c>
      <c r="D26" s="3">
        <f>B16</f>
        <v>22</v>
      </c>
      <c r="E26" s="3">
        <f>B17</f>
        <v>25</v>
      </c>
      <c r="F26" s="3"/>
      <c r="G26" s="3"/>
    </row>
    <row r="27" spans="1:8" x14ac:dyDescent="0.2">
      <c r="A27" s="8">
        <v>5</v>
      </c>
      <c r="B27" s="3">
        <f>C14</f>
        <v>8</v>
      </c>
      <c r="C27" s="3">
        <f>B14+C14</f>
        <v>18</v>
      </c>
      <c r="D27" s="3">
        <f>C14+B15</f>
        <v>26</v>
      </c>
      <c r="E27" s="3">
        <f>C14+B16</f>
        <v>30</v>
      </c>
      <c r="F27" s="3">
        <f>C14+B17</f>
        <v>33</v>
      </c>
      <c r="G27" s="3"/>
    </row>
    <row r="28" spans="1:8" x14ac:dyDescent="0.2">
      <c r="A28" s="8">
        <v>10</v>
      </c>
      <c r="B28" s="3"/>
      <c r="C28" s="3">
        <f>C15</f>
        <v>15</v>
      </c>
      <c r="D28" s="3">
        <f>C15+B14</f>
        <v>25</v>
      </c>
      <c r="E28" s="3">
        <f>C15+B15</f>
        <v>33</v>
      </c>
      <c r="F28" s="3">
        <f>C15+B16</f>
        <v>37</v>
      </c>
      <c r="G28" s="3">
        <f>C15+B17</f>
        <v>40</v>
      </c>
    </row>
    <row r="29" spans="1:8" x14ac:dyDescent="0.2">
      <c r="A29" s="51" t="s">
        <v>100</v>
      </c>
      <c r="B29" s="51">
        <f t="shared" ref="B29:G29" si="0">MIN(B26:B28)</f>
        <v>8</v>
      </c>
      <c r="C29" s="51">
        <f t="shared" si="0"/>
        <v>15</v>
      </c>
      <c r="D29" s="51">
        <f t="shared" si="0"/>
        <v>22</v>
      </c>
      <c r="E29" s="51">
        <f t="shared" si="0"/>
        <v>25</v>
      </c>
      <c r="F29" s="51">
        <f t="shared" si="0"/>
        <v>33</v>
      </c>
      <c r="G29" s="51">
        <f t="shared" si="0"/>
        <v>40</v>
      </c>
    </row>
    <row r="32" spans="1:8" x14ac:dyDescent="0.2">
      <c r="A32" s="1" t="s">
        <v>91</v>
      </c>
      <c r="B32" s="4" t="s">
        <v>92</v>
      </c>
    </row>
    <row r="33" spans="1:11" x14ac:dyDescent="0.2">
      <c r="A33" s="64" t="s">
        <v>95</v>
      </c>
      <c r="B33" s="64" t="s">
        <v>96</v>
      </c>
      <c r="C33" s="64"/>
      <c r="D33" s="64"/>
      <c r="E33" s="64"/>
      <c r="F33" s="64"/>
      <c r="G33" s="64"/>
      <c r="H33" s="57"/>
      <c r="I33" s="57"/>
      <c r="J33" s="57"/>
      <c r="K33" s="57"/>
    </row>
    <row r="34" spans="1:11" x14ac:dyDescent="0.2">
      <c r="A34" s="65"/>
      <c r="B34" s="8">
        <v>5</v>
      </c>
      <c r="C34" s="8">
        <v>10</v>
      </c>
      <c r="D34" s="8">
        <v>15</v>
      </c>
      <c r="E34" s="8">
        <v>20</v>
      </c>
      <c r="F34" s="8">
        <v>25</v>
      </c>
      <c r="G34" s="8">
        <v>30</v>
      </c>
      <c r="H34" s="8">
        <v>35</v>
      </c>
      <c r="I34" s="8">
        <v>40</v>
      </c>
      <c r="J34" s="8">
        <v>45</v>
      </c>
      <c r="K34" s="8">
        <v>50</v>
      </c>
    </row>
    <row r="35" spans="1:11" x14ac:dyDescent="0.2">
      <c r="A35" s="8">
        <v>0</v>
      </c>
      <c r="B35" s="3">
        <f t="shared" ref="B35:G35" si="1">B29</f>
        <v>8</v>
      </c>
      <c r="C35" s="3">
        <f t="shared" si="1"/>
        <v>15</v>
      </c>
      <c r="D35" s="3">
        <f t="shared" si="1"/>
        <v>22</v>
      </c>
      <c r="E35" s="3">
        <f t="shared" si="1"/>
        <v>25</v>
      </c>
      <c r="F35" s="3">
        <f t="shared" si="1"/>
        <v>33</v>
      </c>
      <c r="G35" s="3">
        <f t="shared" si="1"/>
        <v>40</v>
      </c>
      <c r="H35" s="3"/>
      <c r="I35" s="3"/>
      <c r="J35" s="3"/>
      <c r="K35" s="3"/>
    </row>
    <row r="36" spans="1:11" x14ac:dyDescent="0.2">
      <c r="A36" s="8">
        <v>5</v>
      </c>
      <c r="B36" s="3">
        <f>$D$14</f>
        <v>12</v>
      </c>
      <c r="C36" s="3">
        <f t="shared" ref="C36:H36" si="2">$D$14+B$29</f>
        <v>20</v>
      </c>
      <c r="D36" s="3">
        <f t="shared" si="2"/>
        <v>27</v>
      </c>
      <c r="E36" s="3">
        <f t="shared" si="2"/>
        <v>34</v>
      </c>
      <c r="F36" s="3">
        <f t="shared" si="2"/>
        <v>37</v>
      </c>
      <c r="G36" s="3">
        <f t="shared" si="2"/>
        <v>45</v>
      </c>
      <c r="H36" s="3">
        <f t="shared" si="2"/>
        <v>52</v>
      </c>
      <c r="I36" s="3"/>
      <c r="J36" s="3"/>
      <c r="K36" s="3"/>
    </row>
    <row r="37" spans="1:11" x14ac:dyDescent="0.2">
      <c r="A37" s="8">
        <v>10</v>
      </c>
      <c r="B37" s="7"/>
      <c r="C37" s="3">
        <f>$D$15</f>
        <v>17</v>
      </c>
      <c r="D37" s="3">
        <f t="shared" ref="D37:I37" si="3">$D$15+B$29</f>
        <v>25</v>
      </c>
      <c r="E37" s="3">
        <f t="shared" si="3"/>
        <v>32</v>
      </c>
      <c r="F37" s="3">
        <f t="shared" si="3"/>
        <v>39</v>
      </c>
      <c r="G37" s="3">
        <f t="shared" si="3"/>
        <v>42</v>
      </c>
      <c r="H37" s="3">
        <f t="shared" si="3"/>
        <v>50</v>
      </c>
      <c r="I37" s="3">
        <f t="shared" si="3"/>
        <v>57</v>
      </c>
      <c r="J37" s="3"/>
      <c r="K37" s="3"/>
    </row>
    <row r="38" spans="1:11" x14ac:dyDescent="0.2">
      <c r="A38" s="8">
        <v>15</v>
      </c>
      <c r="B38" s="8"/>
      <c r="C38" s="8"/>
      <c r="D38" s="54">
        <f>$D$16</f>
        <v>22</v>
      </c>
      <c r="E38" s="54">
        <f t="shared" ref="E38:J38" si="4">$D$16+B29</f>
        <v>30</v>
      </c>
      <c r="F38" s="54">
        <f t="shared" si="4"/>
        <v>37</v>
      </c>
      <c r="G38" s="54">
        <f t="shared" si="4"/>
        <v>44</v>
      </c>
      <c r="H38" s="54">
        <f t="shared" si="4"/>
        <v>47</v>
      </c>
      <c r="I38" s="54">
        <f t="shared" si="4"/>
        <v>55</v>
      </c>
      <c r="J38" s="54">
        <f t="shared" si="4"/>
        <v>62</v>
      </c>
      <c r="K38" s="3"/>
    </row>
    <row r="39" spans="1:11" x14ac:dyDescent="0.2">
      <c r="A39" s="8">
        <v>20</v>
      </c>
      <c r="B39" s="3"/>
      <c r="C39" s="3"/>
      <c r="D39" s="3"/>
      <c r="E39" s="3">
        <f>$D$17</f>
        <v>26</v>
      </c>
      <c r="F39" s="3">
        <f t="shared" ref="F39:K39" si="5">$D$17+B29</f>
        <v>34</v>
      </c>
      <c r="G39" s="3">
        <f t="shared" si="5"/>
        <v>41</v>
      </c>
      <c r="H39" s="3">
        <f t="shared" si="5"/>
        <v>48</v>
      </c>
      <c r="I39" s="3">
        <f t="shared" si="5"/>
        <v>51</v>
      </c>
      <c r="J39" s="3">
        <f t="shared" si="5"/>
        <v>59</v>
      </c>
      <c r="K39" s="3">
        <f t="shared" si="5"/>
        <v>66</v>
      </c>
    </row>
    <row r="40" spans="1:11" x14ac:dyDescent="0.2">
      <c r="A40" s="8">
        <v>25</v>
      </c>
      <c r="B40" s="3"/>
      <c r="C40" s="3"/>
      <c r="D40" s="3"/>
      <c r="E40" s="3"/>
      <c r="F40" s="3">
        <f>$D$18</f>
        <v>27</v>
      </c>
      <c r="G40" s="3">
        <f>$D$18+B29</f>
        <v>35</v>
      </c>
      <c r="H40" s="3">
        <f>$D$18+C29</f>
        <v>42</v>
      </c>
      <c r="I40" s="3">
        <f>$D$18+D29</f>
        <v>49</v>
      </c>
      <c r="J40" s="3">
        <f>$D$18+E29</f>
        <v>52</v>
      </c>
      <c r="K40" s="3">
        <f>$D$18+F29</f>
        <v>60</v>
      </c>
    </row>
    <row r="41" spans="1:11" x14ac:dyDescent="0.2">
      <c r="A41" s="8">
        <v>30</v>
      </c>
      <c r="B41" s="3"/>
      <c r="C41" s="3"/>
      <c r="D41" s="3"/>
      <c r="E41" s="3"/>
      <c r="F41" s="3"/>
      <c r="G41" s="7">
        <f>$D$19</f>
        <v>29</v>
      </c>
      <c r="H41" s="3">
        <f>$D$19+B29</f>
        <v>37</v>
      </c>
      <c r="I41" s="3">
        <f>$D$19+C29</f>
        <v>44</v>
      </c>
      <c r="J41" s="3">
        <f>$D$19+D29</f>
        <v>51</v>
      </c>
      <c r="K41" s="3">
        <f>$D$19+E29</f>
        <v>54</v>
      </c>
    </row>
    <row r="42" spans="1:11" x14ac:dyDescent="0.2">
      <c r="A42" s="8">
        <v>35</v>
      </c>
      <c r="B42" s="3"/>
      <c r="C42" s="3"/>
      <c r="D42" s="3"/>
      <c r="E42" s="3"/>
      <c r="F42" s="3"/>
      <c r="G42" s="3"/>
      <c r="H42" s="3">
        <f>$D$20</f>
        <v>35</v>
      </c>
      <c r="I42" s="3">
        <f>$D$20+B29</f>
        <v>43</v>
      </c>
      <c r="J42" s="3">
        <f>$D$20+C29</f>
        <v>50</v>
      </c>
      <c r="K42" s="3">
        <f>$D$20+D29</f>
        <v>57</v>
      </c>
    </row>
    <row r="43" spans="1:11" x14ac:dyDescent="0.2">
      <c r="A43" s="8">
        <v>40</v>
      </c>
      <c r="B43" s="3"/>
      <c r="C43" s="3"/>
      <c r="D43" s="3"/>
      <c r="E43" s="3"/>
      <c r="F43" s="3"/>
      <c r="G43" s="3"/>
      <c r="H43" s="3"/>
      <c r="I43" s="3">
        <f>$D$21</f>
        <v>45</v>
      </c>
      <c r="J43" s="3">
        <f>$D$21+B29</f>
        <v>53</v>
      </c>
      <c r="K43" s="3">
        <f>$D$21+C29</f>
        <v>60</v>
      </c>
    </row>
    <row r="44" spans="1:11" x14ac:dyDescent="0.2">
      <c r="A44" s="51" t="s">
        <v>100</v>
      </c>
      <c r="B44" s="51">
        <f>MIN(B35:B43)</f>
        <v>8</v>
      </c>
      <c r="C44" s="51">
        <f t="shared" ref="C44:K44" si="6">MIN(C35:C43)</f>
        <v>15</v>
      </c>
      <c r="D44" s="51">
        <f t="shared" si="6"/>
        <v>22</v>
      </c>
      <c r="E44" s="51">
        <f t="shared" si="6"/>
        <v>25</v>
      </c>
      <c r="F44" s="51">
        <f t="shared" si="6"/>
        <v>27</v>
      </c>
      <c r="G44" s="51">
        <f t="shared" si="6"/>
        <v>29</v>
      </c>
      <c r="H44" s="51">
        <f t="shared" si="6"/>
        <v>35</v>
      </c>
      <c r="I44" s="51">
        <f t="shared" si="6"/>
        <v>43</v>
      </c>
      <c r="J44" s="51">
        <f t="shared" si="6"/>
        <v>50</v>
      </c>
      <c r="K44" s="51">
        <f t="shared" si="6"/>
        <v>54</v>
      </c>
    </row>
    <row r="46" spans="1:11" x14ac:dyDescent="0.2">
      <c r="A46" s="1" t="s">
        <v>93</v>
      </c>
      <c r="B46" s="4" t="s">
        <v>94</v>
      </c>
    </row>
    <row r="48" spans="1:11" x14ac:dyDescent="0.2">
      <c r="A48" s="64" t="s">
        <v>95</v>
      </c>
      <c r="B48" s="66">
        <v>30</v>
      </c>
    </row>
    <row r="49" spans="1:8" x14ac:dyDescent="0.2">
      <c r="A49" s="65"/>
      <c r="B49" s="66"/>
    </row>
    <row r="50" spans="1:8" x14ac:dyDescent="0.2">
      <c r="A50" s="64" t="s">
        <v>97</v>
      </c>
      <c r="B50" s="66">
        <v>0</v>
      </c>
      <c r="D50" s="63" t="s">
        <v>102</v>
      </c>
      <c r="E50" s="63"/>
      <c r="F50" s="63"/>
      <c r="G50" s="63"/>
      <c r="H50" s="63"/>
    </row>
    <row r="51" spans="1:8" x14ac:dyDescent="0.2">
      <c r="A51" s="65"/>
      <c r="B51" s="66"/>
      <c r="D51" s="63"/>
      <c r="E51" s="63"/>
      <c r="F51" s="63"/>
      <c r="G51" s="63"/>
      <c r="H51" s="63"/>
    </row>
    <row r="52" spans="1:8" x14ac:dyDescent="0.2">
      <c r="A52" s="64" t="s">
        <v>98</v>
      </c>
      <c r="B52" s="66">
        <v>20</v>
      </c>
    </row>
    <row r="53" spans="1:8" x14ac:dyDescent="0.2">
      <c r="A53" s="65"/>
      <c r="B53" s="66"/>
    </row>
  </sheetData>
  <mergeCells count="13">
    <mergeCell ref="B24:G24"/>
    <mergeCell ref="A33:A34"/>
    <mergeCell ref="B33:K33"/>
    <mergeCell ref="B1:J5"/>
    <mergeCell ref="B13:D13"/>
    <mergeCell ref="A24:A25"/>
    <mergeCell ref="D50:H51"/>
    <mergeCell ref="A52:A53"/>
    <mergeCell ref="B52:B53"/>
    <mergeCell ref="A48:A49"/>
    <mergeCell ref="B48:B49"/>
    <mergeCell ref="A50:A51"/>
    <mergeCell ref="B50:B51"/>
  </mergeCells>
  <phoneticPr fontId="1" type="noConversion"/>
  <pageMargins left="0.78740157499999996" right="0.78740157499999996" top="0.984251969" bottom="0.984251969" header="0.5" footer="0.5"/>
  <pageSetup paperSize="9" orientation="portrait" horizontalDpi="200" verticalDpi="200" copies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2.75" x14ac:dyDescent="0.2"/>
  <cols>
    <col min="1" max="1" width="10.140625" style="5" customWidth="1"/>
    <col min="2" max="2" width="9.140625" style="5"/>
    <col min="3" max="3" width="16.7109375" style="5" bestFit="1" customWidth="1"/>
    <col min="4" max="4" width="12.42578125" style="5" customWidth="1"/>
    <col min="5" max="16384" width="9.140625" style="5"/>
  </cols>
  <sheetData>
    <row r="1" spans="1:11" x14ac:dyDescent="0.2">
      <c r="A1" s="10" t="s">
        <v>22</v>
      </c>
      <c r="B1" s="58" t="s">
        <v>48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1:11" x14ac:dyDescent="0.2">
      <c r="B6" s="9" t="s">
        <v>0</v>
      </c>
      <c r="C6" s="3">
        <v>1</v>
      </c>
      <c r="D6" s="3">
        <v>2</v>
      </c>
      <c r="E6" s="3">
        <v>3</v>
      </c>
      <c r="F6" s="3">
        <v>4</v>
      </c>
      <c r="G6" s="33"/>
    </row>
    <row r="7" spans="1:11" x14ac:dyDescent="0.2">
      <c r="B7" s="9" t="s">
        <v>1</v>
      </c>
      <c r="C7" s="3">
        <v>17</v>
      </c>
      <c r="D7" s="3">
        <v>36</v>
      </c>
      <c r="E7" s="3">
        <v>5</v>
      </c>
      <c r="F7" s="3">
        <v>69</v>
      </c>
      <c r="G7" s="33"/>
    </row>
    <row r="9" spans="1:11" x14ac:dyDescent="0.2">
      <c r="A9" s="1" t="s">
        <v>23</v>
      </c>
    </row>
    <row r="10" spans="1:11" ht="15.75" x14ac:dyDescent="0.3">
      <c r="B10" s="9" t="s">
        <v>52</v>
      </c>
      <c r="C10" s="3">
        <v>20</v>
      </c>
      <c r="D10" s="9" t="s">
        <v>51</v>
      </c>
    </row>
    <row r="11" spans="1:11" ht="15.75" x14ac:dyDescent="0.3">
      <c r="B11" s="9" t="s">
        <v>53</v>
      </c>
      <c r="C11" s="3">
        <v>350</v>
      </c>
      <c r="D11" s="9" t="s">
        <v>50</v>
      </c>
    </row>
    <row r="14" spans="1:11" x14ac:dyDescent="0.2">
      <c r="A14" s="1" t="s">
        <v>24</v>
      </c>
      <c r="B14" s="4" t="s">
        <v>49</v>
      </c>
    </row>
    <row r="16" spans="1:11" x14ac:dyDescent="0.2">
      <c r="A16" s="6" t="s">
        <v>26</v>
      </c>
      <c r="B16" s="3" t="s">
        <v>72</v>
      </c>
      <c r="C16" s="55" t="s">
        <v>73</v>
      </c>
      <c r="D16" s="55"/>
      <c r="E16" s="55"/>
      <c r="F16" s="56"/>
      <c r="G16" s="56"/>
      <c r="H16" s="56"/>
    </row>
    <row r="17" spans="1:8" ht="15.75" x14ac:dyDescent="0.3">
      <c r="A17" s="6"/>
      <c r="B17" s="3" t="s">
        <v>27</v>
      </c>
      <c r="C17" s="59" t="s">
        <v>28</v>
      </c>
      <c r="D17" s="60"/>
      <c r="E17" s="60"/>
      <c r="F17" s="60"/>
      <c r="G17" s="60"/>
      <c r="H17" s="61"/>
    </row>
    <row r="18" spans="1:8" ht="15.75" x14ac:dyDescent="0.3">
      <c r="A18" s="6"/>
      <c r="B18" s="3" t="s">
        <v>30</v>
      </c>
      <c r="C18" s="55" t="s">
        <v>29</v>
      </c>
      <c r="D18" s="55"/>
      <c r="E18" s="55"/>
      <c r="F18" s="56"/>
      <c r="G18" s="56"/>
      <c r="H18" s="56"/>
    </row>
    <row r="19" spans="1:8" x14ac:dyDescent="0.2">
      <c r="F19" s="33"/>
    </row>
    <row r="20" spans="1:8" x14ac:dyDescent="0.2">
      <c r="B20" s="2" t="s">
        <v>6</v>
      </c>
      <c r="C20" s="2" t="s">
        <v>7</v>
      </c>
      <c r="D20" s="2" t="s">
        <v>8</v>
      </c>
      <c r="E20" s="2" t="s">
        <v>25</v>
      </c>
      <c r="F20" s="33"/>
    </row>
    <row r="21" spans="1:8" x14ac:dyDescent="0.2">
      <c r="B21" s="3" t="s">
        <v>54</v>
      </c>
      <c r="C21" s="3" t="s">
        <v>55</v>
      </c>
      <c r="D21" s="3">
        <f>C11</f>
        <v>350</v>
      </c>
      <c r="E21" s="3" t="s">
        <v>56</v>
      </c>
      <c r="F21" s="33"/>
    </row>
    <row r="22" spans="1:8" x14ac:dyDescent="0.2">
      <c r="B22" s="3" t="s">
        <v>57</v>
      </c>
      <c r="C22" s="3" t="s">
        <v>58</v>
      </c>
      <c r="D22" s="3">
        <f>C11+1*C10*D7</f>
        <v>1070</v>
      </c>
      <c r="E22" s="3"/>
      <c r="F22" s="33"/>
    </row>
    <row r="23" spans="1:8" x14ac:dyDescent="0.2">
      <c r="B23" s="3"/>
      <c r="C23" s="3" t="s">
        <v>59</v>
      </c>
      <c r="D23" s="3">
        <f>D21+C11</f>
        <v>700</v>
      </c>
      <c r="E23" s="3" t="s">
        <v>64</v>
      </c>
      <c r="F23" s="33"/>
    </row>
    <row r="24" spans="1:8" x14ac:dyDescent="0.2">
      <c r="B24" s="3" t="s">
        <v>60</v>
      </c>
      <c r="C24" s="3" t="s">
        <v>61</v>
      </c>
      <c r="D24" s="3">
        <f>C11+1*C10*D7+2*C10*E7</f>
        <v>1270</v>
      </c>
      <c r="E24" s="3"/>
      <c r="F24" s="33"/>
    </row>
    <row r="25" spans="1:8" x14ac:dyDescent="0.2">
      <c r="B25" s="3"/>
      <c r="C25" s="3" t="s">
        <v>62</v>
      </c>
      <c r="D25" s="3">
        <f>D23+C11</f>
        <v>1050</v>
      </c>
      <c r="E25" s="9"/>
      <c r="F25" s="33"/>
    </row>
    <row r="26" spans="1:8" x14ac:dyDescent="0.2">
      <c r="B26" s="3"/>
      <c r="C26" s="3" t="s">
        <v>63</v>
      </c>
      <c r="D26" s="3">
        <f>D21+C11+1*C10*E7</f>
        <v>800</v>
      </c>
      <c r="E26" s="3" t="s">
        <v>65</v>
      </c>
      <c r="F26" s="33"/>
    </row>
    <row r="27" spans="1:8" x14ac:dyDescent="0.2">
      <c r="B27" s="3" t="s">
        <v>66</v>
      </c>
      <c r="C27" s="3" t="s">
        <v>67</v>
      </c>
      <c r="D27" s="3">
        <f>C11+1*C10*D7+2*C10*E7+3*C10*F7</f>
        <v>5410</v>
      </c>
      <c r="E27" s="3"/>
    </row>
    <row r="28" spans="1:8" x14ac:dyDescent="0.2">
      <c r="B28" s="3"/>
      <c r="C28" s="3" t="s">
        <v>68</v>
      </c>
      <c r="D28" s="3">
        <f>D26+C11</f>
        <v>1150</v>
      </c>
      <c r="E28" s="3" t="s">
        <v>71</v>
      </c>
    </row>
    <row r="29" spans="1:8" x14ac:dyDescent="0.2">
      <c r="B29" s="3"/>
      <c r="C29" s="3" t="s">
        <v>69</v>
      </c>
      <c r="D29" s="3">
        <f>D23+C11+1*C10*F7</f>
        <v>2430</v>
      </c>
      <c r="E29" s="3"/>
    </row>
    <row r="30" spans="1:8" x14ac:dyDescent="0.2">
      <c r="B30" s="3"/>
      <c r="C30" s="3" t="s">
        <v>70</v>
      </c>
      <c r="D30" s="3">
        <f>D21+C11+1*C10*E7+2*C10*F7</f>
        <v>3560</v>
      </c>
      <c r="E30" s="9"/>
    </row>
    <row r="32" spans="1:8" x14ac:dyDescent="0.2">
      <c r="A32" s="1" t="s">
        <v>31</v>
      </c>
      <c r="B32" s="4" t="s">
        <v>74</v>
      </c>
    </row>
    <row r="34" spans="2:7" x14ac:dyDescent="0.2">
      <c r="B34" s="50" t="s">
        <v>7</v>
      </c>
      <c r="C34" s="62" t="s">
        <v>75</v>
      </c>
      <c r="D34" s="62"/>
      <c r="E34" s="62"/>
    </row>
    <row r="35" spans="2:7" x14ac:dyDescent="0.2">
      <c r="B35" s="9" t="s">
        <v>76</v>
      </c>
      <c r="C35" s="55" t="s">
        <v>77</v>
      </c>
      <c r="D35" s="55"/>
      <c r="E35" s="55"/>
    </row>
    <row r="36" spans="2:7" x14ac:dyDescent="0.2">
      <c r="B36" s="9" t="s">
        <v>79</v>
      </c>
      <c r="C36" s="55" t="s">
        <v>80</v>
      </c>
      <c r="D36" s="55"/>
      <c r="E36" s="55"/>
      <c r="G36" s="4" t="s">
        <v>81</v>
      </c>
    </row>
    <row r="37" spans="2:7" x14ac:dyDescent="0.2">
      <c r="B37" s="9" t="s">
        <v>55</v>
      </c>
      <c r="C37" s="55" t="s">
        <v>78</v>
      </c>
      <c r="D37" s="55"/>
      <c r="E37" s="55"/>
    </row>
  </sheetData>
  <mergeCells count="8">
    <mergeCell ref="B1:K4"/>
    <mergeCell ref="C16:H16"/>
    <mergeCell ref="C17:H17"/>
    <mergeCell ref="C18:H18"/>
    <mergeCell ref="C37:E37"/>
    <mergeCell ref="C34:E34"/>
    <mergeCell ref="C35:E35"/>
    <mergeCell ref="C36:E36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Příklad_1</vt:lpstr>
      <vt:lpstr>Příklad_2</vt:lpstr>
      <vt:lpstr>Příklad_3</vt:lpstr>
    </vt:vector>
  </TitlesOfParts>
  <Company>VŠCHT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dcterms:created xsi:type="dcterms:W3CDTF">2008-02-21T07:57:16Z</dcterms:created>
  <dcterms:modified xsi:type="dcterms:W3CDTF">2022-10-13T08:10:45Z</dcterms:modified>
</cp:coreProperties>
</file>