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iam.batlova\OneDrive - Agentura pro podnikání a inovace\Plocha\OP TAK\"/>
    </mc:Choice>
  </mc:AlternateContent>
  <xr:revisionPtr revIDLastSave="0" documentId="13_ncr:1_{A9AEAAD9-EB40-4B17-A5B2-37649BDABAD3}" xr6:coauthVersionLast="47" xr6:coauthVersionMax="47" xr10:uidLastSave="{00000000-0000-0000-0000-000000000000}"/>
  <bookViews>
    <workbookView xWindow="-110" yWindow="-110" windowWidth="25180" windowHeight="16260" tabRatio="817" activeTab="1" xr2:uid="{D4828996-F68F-4560-A4AE-5BD92DB7D0D2}"/>
  </bookViews>
  <sheets>
    <sheet name="Úvodní strana" sheetId="2" r:id="rId1"/>
    <sheet name="PRVNÍ KROK - vyplnit Subjekty" sheetId="10" r:id="rId2"/>
    <sheet name="Pokyny pro vyplnění" sheetId="1" r:id="rId3"/>
    <sheet name="Mzdy - Seznam zaměstnanců" sheetId="3" r:id="rId4"/>
    <sheet name="ISPV - mzdová sféra ČR" sheetId="4" r:id="rId5"/>
    <sheet name="ISPV - platová sféra ČR" sheetId="5" r:id="rId6"/>
    <sheet name="Smluvní výzkum" sheetId="8" r:id="rId7"/>
    <sheet name="Materiál" sheetId="7" r:id="rId8"/>
    <sheet name="Ostatní provozní náklady" sheetId="12" r:id="rId9"/>
    <sheet name="Ostatní režie" sheetId="11" r:id="rId10"/>
    <sheet name="Odpisy" sheetId="9" r:id="rId11"/>
    <sheet name="Rozpočet" sheetId="6" r:id="rId12"/>
    <sheet name="List2" sheetId="13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7" i="3"/>
  <c r="B138" i="6"/>
  <c r="B137" i="6"/>
  <c r="B117" i="6"/>
  <c r="B116" i="6"/>
  <c r="B114" i="6"/>
  <c r="B113" i="6"/>
  <c r="B104" i="6"/>
  <c r="B103" i="6"/>
  <c r="B95" i="6"/>
  <c r="B83" i="6"/>
  <c r="B82" i="6"/>
  <c r="B81" i="6"/>
  <c r="B128" i="6"/>
  <c r="B127" i="6"/>
  <c r="B126" i="6"/>
  <c r="B125" i="6"/>
  <c r="B124" i="6"/>
  <c r="B123" i="6"/>
  <c r="A139" i="6"/>
  <c r="A138" i="6"/>
  <c r="A137" i="6"/>
  <c r="A136" i="6"/>
  <c r="A135" i="6"/>
  <c r="A128" i="6"/>
  <c r="A127" i="6"/>
  <c r="A126" i="6"/>
  <c r="A125" i="6"/>
  <c r="A124" i="6"/>
  <c r="A117" i="6"/>
  <c r="A116" i="6"/>
  <c r="A115" i="6"/>
  <c r="A114" i="6"/>
  <c r="A113" i="6"/>
  <c r="A106" i="6"/>
  <c r="A105" i="6"/>
  <c r="A104" i="6"/>
  <c r="A103" i="6"/>
  <c r="A102" i="6"/>
  <c r="A95" i="6"/>
  <c r="A94" i="6"/>
  <c r="A93" i="6"/>
  <c r="A92" i="6"/>
  <c r="A91" i="6"/>
  <c r="A84" i="6"/>
  <c r="A83" i="6"/>
  <c r="A82" i="6"/>
  <c r="A81" i="6"/>
  <c r="A80" i="6"/>
  <c r="A79" i="6"/>
  <c r="D38" i="6"/>
  <c r="D36" i="6"/>
  <c r="D34" i="6"/>
  <c r="D32" i="6"/>
  <c r="D30" i="6"/>
  <c r="D28" i="6"/>
  <c r="D26" i="6"/>
  <c r="D24" i="6"/>
  <c r="B61" i="6"/>
  <c r="B60" i="6"/>
  <c r="B59" i="6"/>
  <c r="B58" i="6"/>
  <c r="B57" i="6"/>
  <c r="B56" i="6"/>
  <c r="A61" i="6"/>
  <c r="A60" i="6"/>
  <c r="A59" i="6"/>
  <c r="A58" i="6"/>
  <c r="A57" i="6"/>
  <c r="A56" i="6"/>
  <c r="A72" i="6"/>
  <c r="B72" i="6" s="1"/>
  <c r="A71" i="6"/>
  <c r="B71" i="6" s="1"/>
  <c r="A70" i="6"/>
  <c r="B70" i="6" s="1"/>
  <c r="A69" i="6"/>
  <c r="B69" i="6" s="1"/>
  <c r="A68" i="6"/>
  <c r="B68" i="6" s="1"/>
  <c r="A67" i="6"/>
  <c r="B67" i="6" s="1"/>
  <c r="A50" i="6"/>
  <c r="B50" i="6" s="1"/>
  <c r="A49" i="6"/>
  <c r="B49" i="6" s="1"/>
  <c r="A48" i="6"/>
  <c r="B48" i="6" s="1"/>
  <c r="A47" i="6"/>
  <c r="B47" i="6" s="1"/>
  <c r="A46" i="6"/>
  <c r="B46" i="6" s="1"/>
  <c r="A45" i="6"/>
  <c r="B45" i="6" s="1"/>
  <c r="A39" i="6"/>
  <c r="B39" i="6" s="1"/>
  <c r="A38" i="6"/>
  <c r="B38" i="6" s="1"/>
  <c r="A37" i="6"/>
  <c r="B37" i="6" s="1"/>
  <c r="A36" i="6"/>
  <c r="B36" i="6" s="1"/>
  <c r="A35" i="6"/>
  <c r="B35" i="6" s="1"/>
  <c r="A24" i="6"/>
  <c r="B24" i="6" s="1"/>
  <c r="A28" i="6"/>
  <c r="B28" i="6" s="1"/>
  <c r="A27" i="6"/>
  <c r="B27" i="6" s="1"/>
  <c r="A26" i="6"/>
  <c r="B26" i="6" s="1"/>
  <c r="A25" i="6"/>
  <c r="B25" i="6" s="1"/>
  <c r="D17" i="6"/>
  <c r="D12" i="6"/>
  <c r="D13" i="6"/>
  <c r="D14" i="6"/>
  <c r="D15" i="6"/>
  <c r="D16" i="6"/>
  <c r="A17" i="6"/>
  <c r="B17" i="6" s="1"/>
  <c r="A16" i="6"/>
  <c r="B16" i="6" s="1"/>
  <c r="A15" i="6"/>
  <c r="B15" i="6" s="1"/>
  <c r="A14" i="6"/>
  <c r="B14" i="6" s="1"/>
  <c r="A13" i="6"/>
  <c r="B13" i="6" s="1"/>
  <c r="A12" i="6"/>
  <c r="B12" i="6" s="1"/>
  <c r="C15" i="11"/>
  <c r="G15" i="11" s="1"/>
  <c r="C14" i="11"/>
  <c r="G14" i="11" s="1"/>
  <c r="C13" i="11"/>
  <c r="G13" i="11" s="1"/>
  <c r="C12" i="11"/>
  <c r="G12" i="11" s="1"/>
  <c r="C11" i="11"/>
  <c r="G11" i="11" s="1"/>
  <c r="B15" i="11"/>
  <c r="F15" i="11" s="1"/>
  <c r="B14" i="11"/>
  <c r="F14" i="11" s="1"/>
  <c r="B13" i="11"/>
  <c r="F13" i="11" s="1"/>
  <c r="B12" i="11"/>
  <c r="F12" i="11" s="1"/>
  <c r="B11" i="11"/>
  <c r="F11" i="11" s="1"/>
  <c r="D11" i="6"/>
  <c r="D10" i="6"/>
  <c r="D22" i="6"/>
  <c r="D9" i="6"/>
  <c r="D20" i="6"/>
  <c r="D8" i="6"/>
  <c r="A11" i="6"/>
  <c r="A10" i="6"/>
  <c r="A9" i="6"/>
  <c r="A8" i="6"/>
  <c r="B84" i="6" l="1"/>
  <c r="B80" i="6"/>
  <c r="B94" i="6"/>
  <c r="F37" i="6" s="1"/>
  <c r="H37" i="6" s="1"/>
  <c r="B112" i="6"/>
  <c r="B136" i="6"/>
  <c r="B102" i="6"/>
  <c r="B115" i="6"/>
  <c r="B139" i="6"/>
  <c r="B91" i="6"/>
  <c r="B92" i="6"/>
  <c r="B105" i="6"/>
  <c r="B134" i="6"/>
  <c r="B79" i="6"/>
  <c r="B93" i="6"/>
  <c r="F35" i="6" s="1"/>
  <c r="H35" i="6" s="1"/>
  <c r="B106" i="6"/>
  <c r="F39" i="6" s="1"/>
  <c r="H39" i="6" s="1"/>
  <c r="B135" i="6"/>
  <c r="F30" i="6"/>
  <c r="H30" i="6" s="1"/>
  <c r="F34" i="6"/>
  <c r="H34" i="6" s="1"/>
  <c r="F36" i="6"/>
  <c r="H36" i="6" s="1"/>
  <c r="F38" i="6"/>
  <c r="H38" i="6" s="1"/>
  <c r="F32" i="6"/>
  <c r="H32" i="6" s="1"/>
  <c r="A112" i="6"/>
  <c r="A90" i="6"/>
  <c r="A111" i="6"/>
  <c r="A89" i="6"/>
  <c r="A110" i="6"/>
  <c r="A99" i="6"/>
  <c r="A109" i="6"/>
  <c r="A98" i="6"/>
  <c r="A108" i="6"/>
  <c r="A97" i="6"/>
  <c r="A34" i="6"/>
  <c r="A44" i="6"/>
  <c r="B44" i="6" s="1"/>
  <c r="A33" i="6"/>
  <c r="A43" i="6"/>
  <c r="B43" i="6" s="1"/>
  <c r="A32" i="6"/>
  <c r="A42" i="6"/>
  <c r="B42" i="6" s="1"/>
  <c r="A31" i="6"/>
  <c r="A41" i="6"/>
  <c r="B108" i="6" s="1"/>
  <c r="A30" i="6"/>
  <c r="F35" i="12"/>
  <c r="E35" i="12"/>
  <c r="F34" i="12"/>
  <c r="E34" i="12"/>
  <c r="F33" i="12"/>
  <c r="E33" i="12"/>
  <c r="F32" i="12"/>
  <c r="E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22" i="12"/>
  <c r="E22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E8" i="12"/>
  <c r="E7" i="12"/>
  <c r="F7" i="12" s="1"/>
  <c r="E6" i="12"/>
  <c r="F6" i="12" s="1"/>
  <c r="F31" i="6" l="1"/>
  <c r="H31" i="6" s="1"/>
  <c r="F33" i="6"/>
  <c r="H33" i="6" s="1"/>
  <c r="B34" i="6"/>
  <c r="B101" i="6"/>
  <c r="B41" i="6"/>
  <c r="B40" i="6" s="1"/>
  <c r="B109" i="6"/>
  <c r="B110" i="6"/>
  <c r="B111" i="6"/>
  <c r="E36" i="12"/>
  <c r="F8" i="12"/>
  <c r="F36" i="12" s="1"/>
  <c r="B107" i="6" l="1"/>
  <c r="N56" i="3"/>
  <c r="E16" i="11"/>
  <c r="D16" i="11"/>
  <c r="B122" i="6"/>
  <c r="B121" i="6"/>
  <c r="B120" i="6"/>
  <c r="B119" i="6"/>
  <c r="B55" i="6"/>
  <c r="B54" i="6"/>
  <c r="B53" i="6"/>
  <c r="B52" i="6"/>
  <c r="A10" i="11"/>
  <c r="A9" i="11"/>
  <c r="A8" i="11"/>
  <c r="A7" i="11"/>
  <c r="A6" i="11"/>
  <c r="A134" i="6"/>
  <c r="A123" i="6"/>
  <c r="A101" i="6"/>
  <c r="A122" i="6"/>
  <c r="A100" i="6"/>
  <c r="A23" i="6"/>
  <c r="B23" i="6" s="1"/>
  <c r="F28" i="6" s="1"/>
  <c r="H28" i="6" s="1"/>
  <c r="A133" i="6"/>
  <c r="A78" i="6"/>
  <c r="A66" i="6"/>
  <c r="A55" i="6"/>
  <c r="A22" i="6"/>
  <c r="A132" i="6"/>
  <c r="A121" i="6"/>
  <c r="A88" i="6"/>
  <c r="A77" i="6"/>
  <c r="A65" i="6"/>
  <c r="B65" i="6" s="1"/>
  <c r="A54" i="6"/>
  <c r="A21" i="6"/>
  <c r="A131" i="6"/>
  <c r="A120" i="6"/>
  <c r="A87" i="6"/>
  <c r="A76" i="6"/>
  <c r="A64" i="6"/>
  <c r="B64" i="6" s="1"/>
  <c r="A53" i="6"/>
  <c r="A20" i="6"/>
  <c r="A130" i="6"/>
  <c r="A119" i="6"/>
  <c r="A86" i="6"/>
  <c r="A75" i="6"/>
  <c r="A63" i="6"/>
  <c r="B130" i="6" s="1"/>
  <c r="A52" i="6"/>
  <c r="A19" i="6"/>
  <c r="B10" i="11" l="1"/>
  <c r="F10" i="11" s="1"/>
  <c r="B118" i="6"/>
  <c r="O56" i="3"/>
  <c r="B51" i="6"/>
  <c r="B77" i="6"/>
  <c r="B9" i="6"/>
  <c r="B78" i="6"/>
  <c r="B33" i="6"/>
  <c r="B11" i="6"/>
  <c r="B100" i="6"/>
  <c r="B132" i="6"/>
  <c r="B32" i="6"/>
  <c r="B31" i="6"/>
  <c r="B97" i="6"/>
  <c r="B30" i="6"/>
  <c r="B76" i="6"/>
  <c r="B10" i="6"/>
  <c r="B99" i="6"/>
  <c r="B98" i="6"/>
  <c r="B131" i="6"/>
  <c r="B63" i="6"/>
  <c r="B96" i="6" l="1"/>
  <c r="B29" i="6"/>
  <c r="I7" i="9" l="1"/>
  <c r="J7" i="9" s="1"/>
  <c r="I8" i="9"/>
  <c r="J8" i="9" s="1"/>
  <c r="I9" i="9"/>
  <c r="J9" i="9" s="1"/>
  <c r="I10" i="9"/>
  <c r="J10" i="9" s="1"/>
  <c r="I11" i="9"/>
  <c r="J11" i="9" s="1"/>
  <c r="I12" i="9"/>
  <c r="J12" i="9" s="1"/>
  <c r="I13" i="9"/>
  <c r="J13" i="9" s="1"/>
  <c r="I14" i="9"/>
  <c r="I15" i="9"/>
  <c r="J15" i="9" s="1"/>
  <c r="I16" i="9"/>
  <c r="J16" i="9" s="1"/>
  <c r="I17" i="9"/>
  <c r="J17" i="9" s="1"/>
  <c r="I18" i="9"/>
  <c r="J18" i="9" s="1"/>
  <c r="I19" i="9"/>
  <c r="J19" i="9" s="1"/>
  <c r="I20" i="9"/>
  <c r="J20" i="9" s="1"/>
  <c r="I21" i="9"/>
  <c r="J21" i="9" s="1"/>
  <c r="I22" i="9"/>
  <c r="J22" i="9" s="1"/>
  <c r="I23" i="9"/>
  <c r="J23" i="9" s="1"/>
  <c r="I24" i="9"/>
  <c r="J24" i="9" s="1"/>
  <c r="I25" i="9"/>
  <c r="J25" i="9" s="1"/>
  <c r="I26" i="9"/>
  <c r="J26" i="9" s="1"/>
  <c r="I27" i="9"/>
  <c r="J27" i="9" s="1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6" i="9"/>
  <c r="E6" i="7"/>
  <c r="F6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7" i="8"/>
  <c r="F7" i="8" s="1"/>
  <c r="E8" i="8"/>
  <c r="E9" i="8"/>
  <c r="F9" i="8" s="1"/>
  <c r="E10" i="8"/>
  <c r="F10" i="8" s="1"/>
  <c r="E11" i="8"/>
  <c r="F11" i="8" s="1"/>
  <c r="E12" i="8"/>
  <c r="F12" i="8" s="1"/>
  <c r="E13" i="8"/>
  <c r="F13" i="8" s="1"/>
  <c r="E14" i="8"/>
  <c r="F14" i="8" s="1"/>
  <c r="E15" i="8"/>
  <c r="F15" i="8" s="1"/>
  <c r="E16" i="8"/>
  <c r="F16" i="8" s="1"/>
  <c r="E17" i="8"/>
  <c r="F17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5" i="8"/>
  <c r="F25" i="8" s="1"/>
  <c r="E26" i="8"/>
  <c r="F26" i="8" s="1"/>
  <c r="E27" i="8"/>
  <c r="E28" i="8"/>
  <c r="F28" i="8" s="1"/>
  <c r="E29" i="8"/>
  <c r="F29" i="8" s="1"/>
  <c r="E30" i="8"/>
  <c r="F30" i="8" s="1"/>
  <c r="E31" i="8"/>
  <c r="F31" i="8" s="1"/>
  <c r="E32" i="8"/>
  <c r="F32" i="8" s="1"/>
  <c r="E33" i="8"/>
  <c r="F33" i="8" s="1"/>
  <c r="E34" i="8"/>
  <c r="F34" i="8" s="1"/>
  <c r="E35" i="8"/>
  <c r="F35" i="8" s="1"/>
  <c r="E6" i="8"/>
  <c r="F6" i="8" s="1"/>
  <c r="E7" i="7"/>
  <c r="E8" i="7"/>
  <c r="F8" i="7" s="1"/>
  <c r="E9" i="7"/>
  <c r="F9" i="7" s="1"/>
  <c r="E10" i="7"/>
  <c r="F10" i="7" s="1"/>
  <c r="E11" i="7"/>
  <c r="F11" i="7" s="1"/>
  <c r="E12" i="7"/>
  <c r="F12" i="7" s="1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34" i="7"/>
  <c r="F34" i="7" s="1"/>
  <c r="E35" i="7"/>
  <c r="F35" i="7" s="1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7" i="3"/>
  <c r="N51" i="3" l="1"/>
  <c r="O51" i="3" s="1"/>
  <c r="N43" i="3"/>
  <c r="O43" i="3" s="1"/>
  <c r="N35" i="3"/>
  <c r="O35" i="3" s="1"/>
  <c r="N27" i="3"/>
  <c r="O27" i="3" s="1"/>
  <c r="N19" i="3"/>
  <c r="O19" i="3" s="1"/>
  <c r="N11" i="3"/>
  <c r="O11" i="3" s="1"/>
  <c r="N50" i="3"/>
  <c r="O50" i="3"/>
  <c r="N25" i="3"/>
  <c r="O25" i="3" s="1"/>
  <c r="N8" i="3"/>
  <c r="O8" i="3" s="1"/>
  <c r="N26" i="3"/>
  <c r="O26" i="3" s="1"/>
  <c r="N33" i="3"/>
  <c r="O33" i="3" s="1"/>
  <c r="N32" i="3"/>
  <c r="O32" i="3"/>
  <c r="N47" i="3"/>
  <c r="O47" i="3" s="1"/>
  <c r="N31" i="3"/>
  <c r="O31" i="3" s="1"/>
  <c r="N23" i="3"/>
  <c r="O23" i="3" s="1"/>
  <c r="N15" i="3"/>
  <c r="O15" i="3" s="1"/>
  <c r="N41" i="3"/>
  <c r="O41" i="3" s="1"/>
  <c r="N9" i="3"/>
  <c r="O9" i="3" s="1"/>
  <c r="N40" i="3"/>
  <c r="O40" i="3"/>
  <c r="N16" i="3"/>
  <c r="O16" i="3" s="1"/>
  <c r="N46" i="3"/>
  <c r="O46" i="3" s="1"/>
  <c r="N38" i="3"/>
  <c r="O38" i="3" s="1"/>
  <c r="N30" i="3"/>
  <c r="O30" i="3" s="1"/>
  <c r="N22" i="3"/>
  <c r="O22" i="3" s="1"/>
  <c r="N14" i="3"/>
  <c r="O14" i="3" s="1"/>
  <c r="O34" i="3"/>
  <c r="N34" i="3"/>
  <c r="N18" i="3"/>
  <c r="O18" i="3" s="1"/>
  <c r="N10" i="3"/>
  <c r="O10" i="3" s="1"/>
  <c r="N7" i="3"/>
  <c r="O7" i="3" s="1"/>
  <c r="N24" i="3"/>
  <c r="O24" i="3" s="1"/>
  <c r="N39" i="3"/>
  <c r="O39" i="3" s="1"/>
  <c r="N53" i="3"/>
  <c r="O53" i="3" s="1"/>
  <c r="N45" i="3"/>
  <c r="O45" i="3" s="1"/>
  <c r="N37" i="3"/>
  <c r="O37" i="3" s="1"/>
  <c r="N29" i="3"/>
  <c r="O29" i="3" s="1"/>
  <c r="N21" i="3"/>
  <c r="O21" i="3" s="1"/>
  <c r="N13" i="3"/>
  <c r="O13" i="3" s="1"/>
  <c r="O42" i="3"/>
  <c r="N42" i="3"/>
  <c r="N49" i="3"/>
  <c r="O49" i="3" s="1"/>
  <c r="N17" i="3"/>
  <c r="O17" i="3" s="1"/>
  <c r="O48" i="3"/>
  <c r="N48" i="3"/>
  <c r="N55" i="3"/>
  <c r="O55" i="3" s="1"/>
  <c r="N54" i="3"/>
  <c r="O54" i="3" s="1"/>
  <c r="N52" i="3"/>
  <c r="O52" i="3" s="1"/>
  <c r="N44" i="3"/>
  <c r="O44" i="3" s="1"/>
  <c r="N36" i="3"/>
  <c r="O36" i="3" s="1"/>
  <c r="N28" i="3"/>
  <c r="O28" i="3" s="1"/>
  <c r="N20" i="3"/>
  <c r="O20" i="3" s="1"/>
  <c r="N12" i="3"/>
  <c r="O12" i="3" s="1"/>
  <c r="J6" i="9"/>
  <c r="B133" i="6" s="1"/>
  <c r="B129" i="6" s="1"/>
  <c r="B66" i="6"/>
  <c r="B62" i="6" s="1"/>
  <c r="F8" i="8"/>
  <c r="B75" i="6" s="1"/>
  <c r="B74" i="6" s="1"/>
  <c r="B8" i="6"/>
  <c r="J14" i="9"/>
  <c r="F27" i="8"/>
  <c r="I36" i="9"/>
  <c r="E36" i="7"/>
  <c r="F7" i="7"/>
  <c r="F36" i="7" s="1"/>
  <c r="E36" i="8"/>
  <c r="L6" i="3"/>
  <c r="F36" i="8" l="1"/>
  <c r="B7" i="6"/>
  <c r="B20" i="6"/>
  <c r="F22" i="6" s="1"/>
  <c r="H22" i="6" s="1"/>
  <c r="B7" i="11"/>
  <c r="F7" i="11" s="1"/>
  <c r="B19" i="6"/>
  <c r="B6" i="11"/>
  <c r="F6" i="11" s="1"/>
  <c r="B8" i="11"/>
  <c r="F8" i="11" s="1"/>
  <c r="B21" i="6"/>
  <c r="F24" i="6" s="1"/>
  <c r="H24" i="6" s="1"/>
  <c r="J36" i="9"/>
  <c r="B22" i="6"/>
  <c r="F26" i="6" s="1"/>
  <c r="H26" i="6" s="1"/>
  <c r="B9" i="11"/>
  <c r="F9" i="11" s="1"/>
  <c r="C10" i="11" l="1"/>
  <c r="G10" i="11" s="1"/>
  <c r="B90" i="6"/>
  <c r="B18" i="6"/>
  <c r="F20" i="6"/>
  <c r="H20" i="6" s="1"/>
  <c r="C6" i="11"/>
  <c r="G6" i="11" s="1"/>
  <c r="B86" i="6"/>
  <c r="E14" i="6" s="1"/>
  <c r="C7" i="11"/>
  <c r="G7" i="11" s="1"/>
  <c r="B87" i="6"/>
  <c r="F23" i="6" s="1"/>
  <c r="H23" i="6" s="1"/>
  <c r="B88" i="6"/>
  <c r="F25" i="6" s="1"/>
  <c r="H25" i="6" s="1"/>
  <c r="C8" i="11"/>
  <c r="G8" i="11" s="1"/>
  <c r="B89" i="6"/>
  <c r="F27" i="6" s="1"/>
  <c r="H27" i="6" s="1"/>
  <c r="C9" i="11"/>
  <c r="G9" i="11" s="1"/>
  <c r="E15" i="6" l="1"/>
  <c r="E13" i="6"/>
  <c r="E17" i="6"/>
  <c r="E16" i="6"/>
  <c r="F21" i="6"/>
  <c r="B85" i="6"/>
  <c r="B73" i="6" s="1"/>
  <c r="B6" i="6"/>
  <c r="E12" i="6"/>
  <c r="F29" i="6"/>
  <c r="H29" i="6" s="1"/>
  <c r="E10" i="6"/>
  <c r="E11" i="6"/>
  <c r="E8" i="6"/>
  <c r="E9" i="6"/>
  <c r="H21" i="6" l="1"/>
  <c r="H40" i="6" s="1"/>
  <c r="F40" i="6"/>
  <c r="B5" i="6"/>
  <c r="H6" i="6" l="1"/>
  <c r="H13" i="6"/>
  <c r="H14" i="6"/>
  <c r="H17" i="6"/>
  <c r="H16" i="6"/>
  <c r="H15" i="6"/>
  <c r="H8" i="6"/>
  <c r="H9" i="6"/>
  <c r="H11" i="6"/>
  <c r="H5" i="6"/>
  <c r="H10" i="6"/>
  <c r="H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Batlová Miriam</author>
  </authors>
  <commentList>
    <comment ref="J5" authorId="0" shapeId="0" xr:uid="{B9416871-E4BC-4537-9BCD-639C891D6B0D}">
      <text>
        <r>
          <rPr>
            <sz val="9"/>
            <color indexed="81"/>
            <rFont val="Tahoma"/>
            <family val="2"/>
            <charset val="238"/>
          </rPr>
          <t>Vzorec lze upravit pouze tehdy, pokud nejsou uplatněny standardní odvody ve výši 33,8%</t>
        </r>
      </text>
    </comment>
    <comment ref="K5" authorId="0" shapeId="0" xr:uid="{37A7F038-39BD-4773-93CC-C95076F913F3}">
      <text>
        <r>
          <rPr>
            <sz val="9"/>
            <color indexed="81"/>
            <rFont val="Tahoma"/>
            <family val="2"/>
            <charset val="238"/>
          </rPr>
          <t>Nutné zdůvodnění, pokud je požadovaná mzda vyšší než mzda dle průměru z ISPV</t>
        </r>
      </text>
    </comment>
  </commentList>
</comments>
</file>

<file path=xl/sharedStrings.xml><?xml version="1.0" encoding="utf-8"?>
<sst xmlns="http://schemas.openxmlformats.org/spreadsheetml/2006/main" count="1510" uniqueCount="792">
  <si>
    <t>Ministerstvo průmyslu a obchodu České republiky</t>
  </si>
  <si>
    <t>Sekce fondů EU - Řídicí orgán OP TAK</t>
  </si>
  <si>
    <t>Pracovní pozice zaměstnance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</si>
  <si>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</si>
  <si>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</si>
  <si>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</si>
  <si>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</si>
  <si>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</si>
  <si>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</si>
  <si>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</si>
  <si>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</si>
  <si>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</si>
  <si>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</si>
  <si>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</si>
  <si>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</si>
  <si>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</si>
  <si>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</si>
  <si>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</si>
  <si>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</si>
  <si>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</si>
  <si>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</si>
  <si>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</si>
  <si>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</si>
  <si>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</si>
  <si>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</si>
  <si>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</si>
  <si>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</si>
  <si>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</si>
  <si>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</si>
  <si>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</si>
  <si>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</si>
  <si>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</si>
  <si>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</si>
  <si>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</si>
  <si>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</si>
  <si>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</si>
  <si>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</si>
  <si>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</si>
  <si>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</si>
  <si>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</si>
  <si>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</si>
  <si>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</si>
  <si>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</si>
  <si>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</si>
  <si>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</si>
  <si>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</si>
  <si>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</si>
  <si>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</si>
  <si>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</si>
  <si>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</si>
  <si>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</si>
  <si>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</si>
  <si>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</si>
  <si>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</si>
  <si>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Kód CZ - ISCO pozice dle ISPV</t>
  </si>
  <si>
    <t>Požadovaná hrubá mzda (Kč/měsíc) k úvazku 1,0</t>
  </si>
  <si>
    <t>Celková výše mzdových výdajů zahrnutých do způsobilých výdajů za zaměstnance</t>
  </si>
  <si>
    <t>Název buňky</t>
  </si>
  <si>
    <t>Pokyny pro vyplnění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</si>
  <si>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</si>
  <si>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Kód CZ-ISCO pozice dle ISPV</t>
  </si>
  <si>
    <t>Hrubá měsíční mzda (Kč/měsíc) k úvazku 1,0 dle 9. decilu mezd ISPV</t>
  </si>
  <si>
    <t>Odhadovaný počet měsíců zapojení zaměstnance do projektu</t>
  </si>
  <si>
    <t>Odhadovaná výše úvazku zaměstnance v projektu</t>
  </si>
  <si>
    <t>Celková výše mzdových výdajů zahrnutých do způsobilých výdajů v projektu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</si>
  <si>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</si>
  <si>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Hodnota 9. decilu uvedená v ISPV - mzdová/platová sféra ČR odpovídající vybranému Kódu CZ-ISCO pozice.</t>
  </si>
  <si>
    <t>Odhadovaná výše úvazku zaměstnance v projektu.</t>
  </si>
  <si>
    <t>Hodnota,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</si>
  <si>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ISPV - mzdová sféra ČR                       rok 2021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</si>
  <si>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</si>
  <si>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</si>
  <si>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</si>
  <si>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</si>
  <si>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</si>
  <si>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</si>
  <si>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</si>
  <si>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</si>
  <si>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</si>
  <si>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</si>
  <si>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</si>
  <si>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</si>
  <si>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</si>
  <si>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</si>
  <si>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</si>
  <si>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</si>
  <si>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</si>
  <si>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</si>
  <si>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</si>
  <si>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</si>
  <si>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</si>
  <si>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</si>
  <si>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</si>
  <si>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</si>
  <si>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</si>
  <si>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</si>
  <si>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</si>
  <si>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</si>
  <si>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</si>
  <si>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</si>
  <si>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</si>
  <si>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</si>
  <si>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</si>
  <si>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</si>
  <si>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</si>
  <si>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</si>
  <si>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</si>
  <si>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</si>
  <si>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</si>
  <si>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</si>
  <si>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</si>
  <si>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</si>
  <si>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</si>
  <si>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</si>
  <si>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</si>
  <si>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</si>
  <si>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</si>
  <si>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</si>
  <si>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</si>
  <si>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</si>
  <si>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</si>
  <si>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</si>
  <si>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</si>
  <si>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</si>
  <si>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</si>
  <si>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</si>
  <si>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</si>
  <si>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</si>
  <si>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</si>
  <si>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</si>
  <si>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</si>
  <si>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</si>
  <si>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</si>
  <si>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</si>
  <si>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</si>
  <si>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</si>
  <si>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</si>
  <si>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</si>
  <si>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</si>
  <si>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</si>
  <si>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</si>
  <si>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</si>
  <si>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</si>
  <si>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</si>
  <si>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</si>
  <si>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</si>
  <si>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</si>
  <si>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</si>
  <si>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</si>
  <si>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</si>
  <si>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</si>
  <si>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</si>
  <si>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</si>
  <si>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</si>
  <si>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</si>
  <si>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</si>
  <si>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</si>
  <si>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</si>
  <si>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</si>
  <si>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</si>
  <si>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</si>
  <si>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</si>
  <si>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</si>
  <si>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</si>
  <si>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</si>
  <si>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</si>
  <si>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</si>
  <si>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</si>
  <si>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</si>
  <si>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</si>
  <si>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</si>
  <si>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</si>
  <si>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</si>
  <si>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</si>
  <si>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</si>
  <si>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</si>
  <si>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</si>
  <si>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</si>
  <si>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</si>
  <si>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</si>
  <si>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</si>
  <si>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</si>
  <si>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</si>
  <si>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</si>
  <si>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</si>
  <si>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</si>
  <si>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</si>
  <si>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</si>
  <si>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</si>
  <si>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</si>
  <si>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</si>
  <si>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</si>
  <si>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</si>
  <si>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</si>
  <si>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</si>
  <si>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</si>
  <si>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</si>
  <si>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</si>
  <si>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</si>
  <si>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</si>
  <si>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</si>
  <si>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</si>
  <si>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</si>
  <si>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</si>
  <si>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</si>
  <si>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</si>
  <si>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</si>
  <si>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</si>
  <si>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</si>
  <si>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</si>
  <si>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</si>
  <si>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</si>
  <si>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</si>
  <si>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</si>
  <si>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</si>
  <si>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</si>
  <si>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</si>
  <si>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</si>
  <si>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</si>
  <si>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</si>
  <si>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</si>
  <si>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</si>
  <si>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</si>
  <si>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</si>
  <si>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</si>
  <si>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</si>
  <si>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</si>
  <si>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</si>
  <si>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</si>
  <si>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</si>
  <si>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</si>
  <si>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</si>
  <si>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</si>
  <si>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</si>
  <si>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</si>
  <si>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</si>
  <si>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</si>
  <si>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</si>
  <si>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</si>
  <si>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</si>
  <si>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</si>
  <si>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</si>
  <si>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</si>
  <si>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</si>
  <si>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</si>
  <si>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</si>
  <si>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</si>
  <si>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</si>
  <si>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</si>
  <si>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</si>
  <si>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</si>
  <si>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</si>
  <si>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</si>
  <si>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</si>
  <si>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</si>
  <si>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</si>
  <si>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</si>
  <si>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</si>
  <si>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</si>
  <si>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</si>
  <si>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</si>
  <si>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</si>
  <si>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</si>
  <si>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</si>
  <si>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</si>
  <si>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</si>
  <si>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</si>
  <si>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</si>
  <si>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</si>
  <si>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</si>
  <si>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</si>
  <si>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</si>
  <si>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</si>
  <si>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</si>
  <si>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</si>
  <si>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</si>
  <si>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</si>
  <si>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</si>
  <si>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</si>
  <si>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</si>
  <si>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</si>
  <si>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</si>
  <si>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</si>
  <si>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</si>
  <si>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</si>
  <si>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</si>
  <si>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</si>
  <si>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</si>
  <si>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</si>
  <si>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</si>
  <si>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</si>
  <si>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</si>
  <si>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</si>
  <si>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</si>
  <si>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</si>
  <si>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</si>
  <si>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</si>
  <si>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</si>
  <si>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</si>
  <si>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</si>
  <si>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</si>
  <si>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</si>
  <si>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</si>
  <si>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</si>
  <si>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</si>
  <si>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</si>
  <si>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</si>
  <si>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</si>
  <si>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</si>
  <si>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</si>
  <si>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</si>
  <si>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</si>
  <si>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</si>
  <si>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</si>
  <si>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</si>
  <si>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</si>
  <si>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</si>
  <si>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</si>
  <si>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</si>
  <si>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</si>
  <si>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</si>
  <si>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</si>
  <si>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</si>
  <si>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</si>
  <si>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</si>
  <si>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</si>
  <si>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</si>
  <si>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</si>
  <si>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</si>
  <si>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</si>
  <si>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</si>
  <si>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</si>
  <si>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</si>
  <si>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</si>
  <si>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</si>
  <si>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</si>
  <si>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</si>
  <si>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</si>
  <si>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</si>
  <si>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</si>
  <si>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</si>
  <si>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</si>
  <si>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</si>
  <si>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</si>
  <si>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</si>
  <si>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</si>
  <si>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</si>
  <si>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</si>
  <si>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</si>
  <si>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</si>
  <si>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</si>
  <si>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</si>
  <si>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</si>
  <si>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</si>
  <si>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</si>
  <si>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</si>
  <si>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</si>
  <si>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</si>
  <si>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</si>
  <si>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</si>
  <si>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</si>
  <si>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</si>
  <si>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</si>
  <si>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</si>
  <si>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</si>
  <si>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</si>
  <si>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</si>
  <si>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</si>
  <si>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</si>
  <si>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</si>
  <si>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</si>
  <si>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</si>
  <si>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</si>
  <si>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</si>
  <si>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</si>
  <si>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</si>
  <si>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</si>
  <si>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</si>
  <si>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</si>
  <si>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</si>
  <si>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</si>
  <si>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</si>
  <si>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</si>
  <si>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</si>
  <si>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</si>
  <si>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</si>
  <si>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</si>
  <si>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</si>
  <si>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</si>
  <si>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</si>
  <si>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</si>
  <si>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</si>
  <si>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</si>
  <si>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</si>
  <si>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</si>
  <si>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</si>
  <si>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</si>
  <si>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</si>
  <si>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</si>
  <si>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</si>
  <si>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</si>
  <si>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</si>
  <si>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</si>
  <si>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</si>
  <si>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</si>
  <si>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</si>
  <si>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</si>
  <si>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</si>
  <si>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</si>
  <si>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</si>
  <si>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</si>
  <si>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</si>
  <si>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</si>
  <si>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</si>
  <si>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</si>
  <si>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</si>
  <si>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</si>
  <si>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</si>
  <si>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</si>
  <si>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</si>
  <si>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</si>
  <si>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</si>
  <si>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</si>
  <si>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</si>
  <si>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</si>
  <si>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</si>
  <si>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</si>
  <si>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</si>
  <si>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</si>
  <si>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</si>
  <si>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</si>
  <si>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</si>
  <si>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</si>
  <si>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</si>
  <si>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</si>
  <si>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</si>
  <si>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</si>
  <si>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</si>
  <si>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</si>
  <si>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</si>
  <si>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</si>
  <si>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</si>
  <si>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</si>
  <si>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</si>
  <si>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</si>
  <si>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</si>
  <si>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</si>
  <si>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</si>
  <si>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</si>
  <si>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</si>
  <si>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</si>
  <si>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</si>
  <si>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</si>
  <si>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</si>
  <si>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</si>
  <si>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</si>
  <si>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</si>
  <si>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</si>
  <si>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</si>
  <si>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</si>
  <si>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</si>
  <si>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</si>
  <si>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</si>
  <si>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</si>
  <si>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</si>
  <si>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</si>
  <si>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</si>
  <si>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</si>
  <si>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</si>
  <si>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</si>
  <si>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</si>
  <si>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</si>
  <si>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</si>
  <si>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</si>
  <si>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</si>
  <si>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</si>
  <si>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</si>
  <si>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</si>
  <si>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</si>
  <si>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</si>
  <si>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</si>
  <si>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</si>
  <si>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</si>
  <si>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</si>
  <si>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81214 Obsluha zařízení na tažení a protlačování kovů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</si>
  <si>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</si>
  <si>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</si>
  <si>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</si>
  <si>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</si>
  <si>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</si>
  <si>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</si>
  <si>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</si>
  <si>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</si>
  <si>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</si>
  <si>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</si>
  <si>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</si>
  <si>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</si>
  <si>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</si>
  <si>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</si>
  <si>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</si>
  <si>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</si>
  <si>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</si>
  <si>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</si>
  <si>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</si>
  <si>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</si>
  <si>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</si>
  <si>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</si>
  <si>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</si>
  <si>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</si>
  <si>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</si>
  <si>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</si>
  <si>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</si>
  <si>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</si>
  <si>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</si>
  <si>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</si>
  <si>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</si>
  <si>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</si>
  <si>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</si>
  <si>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</si>
  <si>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</si>
  <si>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</si>
  <si>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</si>
  <si>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</si>
  <si>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</si>
  <si>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</si>
  <si>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</si>
  <si>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</si>
  <si>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</si>
  <si>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</si>
  <si>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</si>
  <si>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</si>
  <si>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</si>
  <si>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</si>
  <si>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</si>
  <si>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</si>
  <si>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</si>
  <si>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</si>
  <si>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</si>
  <si>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</si>
  <si>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</si>
  <si>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</si>
  <si>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</si>
  <si>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</si>
  <si>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</si>
  <si>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</si>
  <si>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9215 Pomocní pracovníci v lesnictví a myslivosti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</si>
  <si>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</si>
  <si>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</si>
  <si>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</si>
  <si>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</si>
  <si>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</si>
  <si>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</si>
  <si>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</si>
  <si>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</si>
  <si>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</si>
  <si>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</si>
  <si>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</si>
  <si>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</si>
  <si>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</si>
  <si>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</si>
  <si>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</si>
  <si>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</si>
  <si>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</si>
  <si>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</si>
  <si>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</si>
  <si>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</si>
  <si>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</si>
  <si>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</si>
  <si>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2021</t>
  </si>
  <si>
    <t>PLS-M8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</si>
  <si>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</si>
  <si>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</si>
  <si>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</si>
  <si>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</si>
  <si>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</si>
  <si>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</si>
  <si>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</si>
  <si>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</si>
  <si>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</si>
  <si>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</si>
  <si>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</si>
  <si>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</si>
  <si>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</si>
  <si>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</si>
  <si>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11203 Nejvyšší představitelé malých společností a institucí 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</si>
  <si>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</si>
  <si>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</si>
  <si>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</si>
  <si>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</si>
  <si>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</si>
  <si>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</si>
  <si>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</si>
  <si>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</si>
  <si>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</si>
  <si>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</si>
  <si>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</si>
  <si>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</si>
  <si>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</si>
  <si>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</si>
  <si>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</si>
  <si>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2133 Specialisté v oblasti ochrany životního prostředí (kromě průmyslové ekologie)</t>
  </si>
  <si>
    <t xml:space="preserve"> 22121 Lékaři v interních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</si>
  <si>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</si>
  <si>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</si>
  <si>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</si>
  <si>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</si>
  <si>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</si>
  <si>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</si>
  <si>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</si>
  <si>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</si>
  <si>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</si>
  <si>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</si>
  <si>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</si>
  <si>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</si>
  <si>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</si>
  <si>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</si>
  <si>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</si>
  <si>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</si>
  <si>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</si>
  <si>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</si>
  <si>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</si>
  <si>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</si>
  <si>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</si>
  <si>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</si>
  <si>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</si>
  <si>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</si>
  <si>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</si>
  <si>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</si>
  <si>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</si>
  <si>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</si>
  <si>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</si>
  <si>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</si>
  <si>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</si>
  <si>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</si>
  <si>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</si>
  <si>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</si>
  <si>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</si>
  <si>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</si>
  <si>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</si>
  <si>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</si>
  <si>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</si>
  <si>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</si>
  <si>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</si>
  <si>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</si>
  <si>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</si>
  <si>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</si>
  <si>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</si>
  <si>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</si>
  <si>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</si>
  <si>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</si>
  <si>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</si>
  <si>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</si>
  <si>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</si>
  <si>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</si>
  <si>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 a ošetřovatelé zvířat v zařízeních určených pro chov a příbuzní pracovníci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</si>
  <si>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</si>
  <si>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</si>
  <si>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</si>
  <si>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</si>
  <si>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</si>
  <si>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</si>
  <si>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</si>
  <si>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</si>
  <si>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</si>
  <si>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</si>
  <si>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</si>
  <si>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</si>
  <si>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</si>
  <si>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</si>
  <si>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</si>
  <si>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</si>
  <si>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</si>
  <si>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</si>
  <si>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</si>
  <si>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</si>
  <si>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</si>
  <si>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</si>
  <si>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</si>
  <si>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</si>
  <si>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</si>
  <si>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</si>
  <si>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</si>
  <si>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</si>
  <si>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</si>
  <si>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</si>
  <si>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</si>
  <si>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</si>
  <si>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</si>
  <si>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</si>
  <si>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</si>
  <si>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</si>
  <si>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9121 Pracovníci pro ruční praní a žehlení </t>
  </si>
  <si>
    <t>Indikativní podíl PV na úvazku pozice za celý projektu v %</t>
  </si>
  <si>
    <t>PV - výše mzdových výdajů zahrnutých do způsobilých výdajů za zaměstnance</t>
  </si>
  <si>
    <t>EV - výše mzdových výdajů zahrnutých do způsobilých výdajů za zaměstnance</t>
  </si>
  <si>
    <t>Materiál</t>
  </si>
  <si>
    <t>Smluvní výzkum</t>
  </si>
  <si>
    <t>Odpisy</t>
  </si>
  <si>
    <t>Popis služby</t>
  </si>
  <si>
    <t>Výše způsobilých výdajů</t>
  </si>
  <si>
    <t>Indikativní podíl PV v %</t>
  </si>
  <si>
    <t>PV - Výše výdajů na smluvní výzkum</t>
  </si>
  <si>
    <t>EV - Výše výdajů na smluvní výzkum</t>
  </si>
  <si>
    <t>Popis materiálu</t>
  </si>
  <si>
    <t>PV - Výše výdajů na materiál</t>
  </si>
  <si>
    <t>EV - Výše výdajů na materiál</t>
  </si>
  <si>
    <t>Podrobné zdůvodnění zařazení materiálu do projektu, zdůvodnění předpokládaného množství; uvedení způsobu stanovení předpokládané ceny</t>
  </si>
  <si>
    <t>Popis technologie/zařízení</t>
  </si>
  <si>
    <t>Pořizovací (předpokládaná pořizovací) cena dané technologie/zařízení</t>
  </si>
  <si>
    <t>Počet měsíců zapojení stroje v projektu</t>
  </si>
  <si>
    <t>Podrobné zdůvodnění zařazení služby do projektu; uvedení způsobu stanovení předpokládané ceny</t>
  </si>
  <si>
    <t>CELKEM</t>
  </si>
  <si>
    <t>Celkové způsobilé výdaje - průmyslový výzkum</t>
  </si>
  <si>
    <t>Náklady na smluvní výzkum a konzultační služby - PV</t>
  </si>
  <si>
    <t>Mzdy a pojistné - PV</t>
  </si>
  <si>
    <t>Materiál - PV</t>
  </si>
  <si>
    <t>Ostatní režie - PV</t>
  </si>
  <si>
    <t>Odpisy - PV</t>
  </si>
  <si>
    <t>Celkové způsobilé výdaje - experimentální vývoj</t>
  </si>
  <si>
    <t>Náklady na smluvní výzkum a konzultační služby - EV</t>
  </si>
  <si>
    <t>Mzdy a pojistné - EV</t>
  </si>
  <si>
    <t>Materiál - EV</t>
  </si>
  <si>
    <t>Ostatní režie - EV</t>
  </si>
  <si>
    <t>Odpisy - EV</t>
  </si>
  <si>
    <t>ROZPOČET</t>
  </si>
  <si>
    <t>Ostatní režie</t>
  </si>
  <si>
    <t xml:space="preserve">Seznam zaměstnanců </t>
  </si>
  <si>
    <t>Subjekt</t>
  </si>
  <si>
    <t>název žadatele</t>
  </si>
  <si>
    <t>název partnera 1</t>
  </si>
  <si>
    <t>název partnera 2</t>
  </si>
  <si>
    <t>název partnera 3</t>
  </si>
  <si>
    <t>název partnera 4</t>
  </si>
  <si>
    <t>Vyplňte správný název subjektů v projektu</t>
  </si>
  <si>
    <t>Subjekt - vyberte ze seznamu</t>
  </si>
  <si>
    <t>Mzdy a pojistné PV</t>
  </si>
  <si>
    <t>Mzdy a pojistné EV</t>
  </si>
  <si>
    <t>Ostatní režie PV</t>
  </si>
  <si>
    <t>Ostatní režie EV</t>
  </si>
  <si>
    <t>Kontrola PV</t>
  </si>
  <si>
    <t>Kontrola EV</t>
  </si>
  <si>
    <t xml:space="preserve">Kontrola </t>
  </si>
  <si>
    <t>Podíl PV/CZV (max. 30 %)</t>
  </si>
  <si>
    <t>Odpisy (max. 20 %)</t>
  </si>
  <si>
    <t>Celkové ZV</t>
  </si>
  <si>
    <t>Podíl jednotlivých subjektů</t>
  </si>
  <si>
    <t xml:space="preserve">Celkové způsobilé výdaje </t>
  </si>
  <si>
    <t>Hlavním žadatelem/příjemcem projektu musí být člen konsorcia s nejvyšším podílem způsobilých výdajů na celkovém rozpočtu projektu (celkových způsobilých výdajích).</t>
  </si>
  <si>
    <t>Celkové způsobilé výdaje za průmyslový výzkum (PV) mohou být max. 30 % z celkových způsobilých výdajů projektu. Schválený podíl výdajů kategorie PV na celkových způsobilých výdajích nelze následně měnit .</t>
  </si>
  <si>
    <t>Výše způsobilých výdajů v rozpočtové položce odpisy je omezena max. 20 % způsobilých výdajů v součtu za ostatní rozpočtové položky.</t>
  </si>
  <si>
    <t>Ve smyslu Nařízení Komise (EU) č. 651/2014 se musí jednat o účinnou spolupráci 1.) mezi podniky, z nichž alespoň jeden je malým nebo středním podnikem, nebo k této spolupráci dochází alespoň ve dvou členských státech nebo v členském státě a ve státě, který je smluvní stranou Dohody o EHP, a jednotlivý podnik nehradí více než 70 % způsobilých nákladů, nebo 2.) mezi podnikem a jednou nebo více organizacemi pro výzkum a šíření znalostí, jestliže tato organizace nese alespoň 10 % způsobilých nákladů a má právo zveřejňovat výsledky vlastního výzkumu.</t>
  </si>
  <si>
    <t>V případě splnění definice účinné spolupráce a všech požadovaných parametrů (tj. max. 70 % ZV na jeden subjekt, pokud se jedná o konsorcium, kde je alespoň jeden subjekt MSP, nebo min. 10 % ZV nese organizace pro výzkum a šíření znalostí) může být uplatněn bonus až 10% nebo 15% k mírám podpory jednotlivých účastníků za účinnou spolupráci.</t>
  </si>
  <si>
    <t>Ostatní provozní náklady</t>
  </si>
  <si>
    <t>PV - Výše výdajů na provozní náklady</t>
  </si>
  <si>
    <t>EV - Výše výdajů na provozní náklady</t>
  </si>
  <si>
    <t>Podrobné zdůvodnění zařazení provozních nákladů do projektu; uvedení způsobu stanovení předpokládané ceny</t>
  </si>
  <si>
    <t>Ostatní provozní náklady - PV</t>
  </si>
  <si>
    <t>Ostatní provozní náklady - EV</t>
  </si>
  <si>
    <t>Popis provozních nákladů</t>
  </si>
  <si>
    <t>Procentuální využití technologie/zařízení v projektu</t>
  </si>
  <si>
    <t>Podrobné zdůvodnění zařazení technologie/zařízení do projektu, zdůvodnění předpokládaného množství; uvedení způsobu stanovení předpokládané ceny; zdůvodnění zapojení technologie/zařízení v jednotlivých etapách</t>
  </si>
  <si>
    <t>PV - Výše výdajů na odpisy</t>
  </si>
  <si>
    <t>EV - Výše výdajů na odpisy</t>
  </si>
  <si>
    <t>Výčet etap, kdy budou odpisy nárokovány</t>
  </si>
  <si>
    <t>PV</t>
  </si>
  <si>
    <t>EV</t>
  </si>
  <si>
    <t>ROZPOČET - PŘEHLED</t>
  </si>
  <si>
    <t>MÍRA PODPORY</t>
  </si>
  <si>
    <t>VÝŠE DOTACE</t>
  </si>
  <si>
    <t>ZV</t>
  </si>
  <si>
    <t>název partnera 5</t>
  </si>
  <si>
    <t>název partnera 6</t>
  </si>
  <si>
    <t>název partnera 7</t>
  </si>
  <si>
    <t>název partnera 8</t>
  </si>
  <si>
    <t>název partnera 9</t>
  </si>
  <si>
    <t>partner5</t>
  </si>
  <si>
    <t>partner6</t>
  </si>
  <si>
    <t>partner7</t>
  </si>
  <si>
    <t>partner8</t>
  </si>
  <si>
    <t>partner9</t>
  </si>
  <si>
    <t>Příloha podnikatelského záměru / Tabulka rozpočtových položek</t>
  </si>
  <si>
    <t>Pokyny pro vyplnění Formuláře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</si>
  <si>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</si>
  <si>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Hrubá měsíční mzda (Kč/měsíc) k úvazku 1,0 dle průměru ISPV</t>
  </si>
  <si>
    <t>Hodnota průměru uvedená v ISPV - mzdová/platová sféra ČR odpovídající vybranému Kódu CZ-ISCO pozice.</t>
  </si>
  <si>
    <t>Odhadovaný počet měsíců, ve kterých bude zaměstnanec zapojen do projektu. Max. počet měsíců pak odpovídá plánované době realizace projektu uvedené v harmonogramu projektu v žádosti o podporu v IS KP21+.</t>
  </si>
  <si>
    <t>Celková výše osobních nákladů zahrnutých do způsobilých výdajů za zaměstnance.</t>
  </si>
  <si>
    <t>Poznámka</t>
  </si>
  <si>
    <t>Je-li požadována hrubá mzda (Kč/měsíc) přepočtená k úvazku 1,0 vyšší nez je průměr z ISPV, musí být vyplněno dostatečné zdůvodnění tohoto požadavku.</t>
  </si>
  <si>
    <t>Celková výše osobních nákladů zahrnutých do způsobilých výdajů v projektu.</t>
  </si>
  <si>
    <t>Součet vypočítaných hodnot u jednotlivých zaměstnanců v buňce Celková výše osobních nákladů zahrnutých do způsobilých výdajů za zaměstnance.</t>
  </si>
  <si>
    <t>Hrubá měsíční mzda (Kč/měsíc) k úvazku 1,0 dle průměru z ISPV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</si>
</sst>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  <numFmt numFmtId="169" formatCode="#,##0\ &quot;Kč&quot;"/>
    <numFmt numFmtId="170" formatCode="#,##0.00\ &quot;Kč&quot;"/>
  </numFmts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9"/>
      <color rgb="FF24242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242424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21" fillId="0" borderId="0"/>
    <xf numFmtId="0" fontId="15" fillId="0" borderId="0"/>
    <xf numFmtId="0" fontId="25" fillId="0" borderId="0"/>
    <xf numFmtId="0" fontId="9" fillId="0" borderId="0"/>
  </cellStyleXfs>
  <cellXfs count="28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wrapText="1"/>
    </xf>
    <xf numFmtId="43" fontId="0" fillId="0" borderId="0" xfId="1" applyFont="1" applyAlignment="1">
      <alignment wrapText="1"/>
    </xf>
    <xf numFmtId="0" fontId="8" fillId="6" borderId="17" xfId="0" applyFont="1" applyFill="1" applyBorder="1" applyAlignment="1">
      <alignment horizontal="left" vertical="center"/>
    </xf>
    <xf numFmtId="0" fontId="8" fillId="6" borderId="17" xfId="0" applyFont="1" applyFill="1" applyBorder="1" applyAlignment="1">
      <alignment vertical="center"/>
    </xf>
    <xf numFmtId="0" fontId="8" fillId="6" borderId="17" xfId="0" applyFont="1" applyFill="1" applyBorder="1" applyAlignment="1">
      <alignment horizontal="right" vertical="center"/>
    </xf>
    <xf numFmtId="0" fontId="10" fillId="0" borderId="0" xfId="2" applyFont="1"/>
    <xf numFmtId="0" fontId="12" fillId="0" borderId="0" xfId="3" applyFont="1"/>
    <xf numFmtId="0" fontId="13" fillId="0" borderId="0" xfId="3" applyFont="1"/>
    <xf numFmtId="0" fontId="14" fillId="0" borderId="0" xfId="4" applyFont="1" applyAlignment="1">
      <alignment horizontal="left" vertical="center"/>
    </xf>
    <xf numFmtId="0" fontId="15" fillId="0" borderId="0" xfId="3" applyFont="1" applyAlignment="1">
      <alignment vertical="center"/>
    </xf>
    <xf numFmtId="3" fontId="15" fillId="0" borderId="0" xfId="3" applyNumberFormat="1" applyFont="1" applyAlignment="1">
      <alignment vertical="center"/>
    </xf>
    <xf numFmtId="0" fontId="15" fillId="0" borderId="0" xfId="3" applyFont="1"/>
    <xf numFmtId="0" fontId="15" fillId="0" borderId="0" xfId="2" applyFont="1"/>
    <xf numFmtId="0" fontId="19" fillId="0" borderId="0" xfId="3" applyFont="1"/>
    <xf numFmtId="0" fontId="18" fillId="7" borderId="20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0" fillId="9" borderId="30" xfId="0" applyFont="1" applyFill="1" applyBorder="1" applyAlignment="1">
      <alignment horizontal="left" vertical="center"/>
    </xf>
    <xf numFmtId="166" fontId="20" fillId="9" borderId="30" xfId="0" applyNumberFormat="1" applyFont="1" applyFill="1" applyBorder="1" applyAlignment="1">
      <alignment horizontal="right" vertical="center" wrapText="1" indent="4"/>
    </xf>
    <xf numFmtId="3" fontId="20" fillId="9" borderId="30" xfId="0" applyNumberFormat="1" applyFont="1" applyFill="1" applyBorder="1" applyAlignment="1">
      <alignment horizontal="right" vertical="center" wrapText="1" indent="3"/>
    </xf>
    <xf numFmtId="3" fontId="20" fillId="9" borderId="30" xfId="0" applyNumberFormat="1" applyFont="1" applyFill="1" applyBorder="1" applyAlignment="1">
      <alignment horizontal="right" vertical="center" wrapText="1" indent="1"/>
    </xf>
    <xf numFmtId="166" fontId="20" fillId="9" borderId="30" xfId="0" applyNumberFormat="1" applyFont="1" applyFill="1" applyBorder="1" applyAlignment="1">
      <alignment horizontal="right" vertical="center" wrapText="1" indent="1"/>
    </xf>
    <xf numFmtId="166" fontId="20" fillId="9" borderId="30" xfId="0" applyNumberFormat="1" applyFont="1" applyFill="1" applyBorder="1" applyAlignment="1">
      <alignment horizontal="center" vertical="center" wrapText="1"/>
    </xf>
    <xf numFmtId="0" fontId="19" fillId="0" borderId="0" xfId="2" applyFont="1"/>
    <xf numFmtId="2" fontId="22" fillId="6" borderId="0" xfId="5" applyNumberFormat="1" applyFont="1" applyFill="1" applyAlignment="1">
      <alignment vertical="center"/>
    </xf>
    <xf numFmtId="0" fontId="23" fillId="6" borderId="0" xfId="2" applyFont="1" applyFill="1"/>
    <xf numFmtId="0" fontId="20" fillId="0" borderId="30" xfId="0" applyFont="1" applyBorder="1" applyAlignment="1">
      <alignment horizontal="left" vertical="center"/>
    </xf>
    <xf numFmtId="166" fontId="20" fillId="0" borderId="30" xfId="0" applyNumberFormat="1" applyFont="1" applyBorder="1" applyAlignment="1">
      <alignment horizontal="right" vertical="center" wrapText="1" indent="4"/>
    </xf>
    <xf numFmtId="3" fontId="20" fillId="0" borderId="30" xfId="0" applyNumberFormat="1" applyFont="1" applyBorder="1" applyAlignment="1">
      <alignment horizontal="right" vertical="center" wrapText="1" indent="3"/>
    </xf>
    <xf numFmtId="3" fontId="20" fillId="0" borderId="30" xfId="0" applyNumberFormat="1" applyFont="1" applyBorder="1" applyAlignment="1">
      <alignment horizontal="right" vertical="center" wrapText="1" indent="1"/>
    </xf>
    <xf numFmtId="166" fontId="20" fillId="0" borderId="30" xfId="0" applyNumberFormat="1" applyFont="1" applyBorder="1" applyAlignment="1">
      <alignment horizontal="right" vertical="center" wrapText="1" indent="1"/>
    </xf>
    <xf numFmtId="166" fontId="20" fillId="0" borderId="30" xfId="0" applyNumberFormat="1" applyFont="1" applyBorder="1" applyAlignment="1">
      <alignment horizontal="center" vertical="center" wrapText="1"/>
    </xf>
    <xf numFmtId="0" fontId="19" fillId="0" borderId="0" xfId="6" applyFont="1"/>
    <xf numFmtId="167" fontId="15" fillId="0" borderId="0" xfId="2" applyNumberFormat="1" applyFont="1"/>
    <xf numFmtId="168" fontId="15" fillId="0" borderId="0" xfId="2" applyNumberFormat="1" applyFont="1" applyAlignment="1">
      <alignment horizontal="right"/>
    </xf>
    <xf numFmtId="0" fontId="24" fillId="6" borderId="17" xfId="0" applyFont="1" applyFill="1" applyBorder="1" applyAlignment="1">
      <alignment vertical="center"/>
    </xf>
    <xf numFmtId="0" fontId="14" fillId="0" borderId="0" xfId="4" applyFont="1" applyAlignment="1">
      <alignment horizontal="right" vertical="top"/>
    </xf>
    <xf numFmtId="0" fontId="19" fillId="0" borderId="0" xfId="3" applyFont="1" applyAlignment="1">
      <alignment horizontal="center" vertical="center"/>
    </xf>
    <xf numFmtId="3" fontId="19" fillId="0" borderId="0" xfId="3" applyNumberFormat="1" applyFont="1" applyAlignment="1">
      <alignment horizontal="center" vertical="center"/>
    </xf>
    <xf numFmtId="0" fontId="19" fillId="10" borderId="0" xfId="3" applyFont="1" applyFill="1" applyAlignment="1">
      <alignment horizontal="center" vertical="center"/>
    </xf>
    <xf numFmtId="0" fontId="23" fillId="0" borderId="0" xfId="2" applyFont="1"/>
    <xf numFmtId="0" fontId="0" fillId="0" borderId="1" xfId="0" applyBorder="1"/>
    <xf numFmtId="9" fontId="0" fillId="0" borderId="0" xfId="0" applyNumberFormat="1"/>
    <xf numFmtId="9" fontId="0" fillId="0" borderId="1" xfId="0" applyNumberFormat="1" applyBorder="1"/>
    <xf numFmtId="9" fontId="0" fillId="0" borderId="0" xfId="0" applyNumberForma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wrapText="1"/>
    </xf>
    <xf numFmtId="0" fontId="0" fillId="0" borderId="0" xfId="0" applyAlignment="1">
      <alignment horizontal="right"/>
    </xf>
    <xf numFmtId="169" fontId="0" fillId="0" borderId="0" xfId="0" applyNumberFormat="1" applyAlignment="1">
      <alignment wrapText="1"/>
    </xf>
    <xf numFmtId="169" fontId="0" fillId="0" borderId="1" xfId="0" applyNumberFormat="1" applyBorder="1"/>
    <xf numFmtId="169" fontId="0" fillId="0" borderId="0" xfId="0" applyNumberFormat="1"/>
    <xf numFmtId="0" fontId="0" fillId="0" borderId="0" xfId="0"/>
    <xf numFmtId="169" fontId="26" fillId="2" borderId="0" xfId="0" applyNumberFormat="1" applyFont="1" applyFill="1"/>
    <xf numFmtId="0" fontId="0" fillId="0" borderId="34" xfId="0" applyBorder="1"/>
    <xf numFmtId="169" fontId="0" fillId="0" borderId="34" xfId="0" applyNumberFormat="1" applyBorder="1"/>
    <xf numFmtId="9" fontId="0" fillId="0" borderId="34" xfId="0" applyNumberFormat="1" applyBorder="1"/>
    <xf numFmtId="0" fontId="1" fillId="3" borderId="11" xfId="0" applyFont="1" applyFill="1" applyBorder="1" applyAlignment="1">
      <alignment horizontal="center" vertical="center"/>
    </xf>
    <xf numFmtId="169" fontId="1" fillId="3" borderId="11" xfId="0" applyNumberFormat="1" applyFont="1" applyFill="1" applyBorder="1" applyAlignment="1">
      <alignment horizontal="center" vertical="center"/>
    </xf>
    <xf numFmtId="9" fontId="1" fillId="3" borderId="11" xfId="0" applyNumberFormat="1" applyFont="1" applyFill="1" applyBorder="1" applyAlignment="1">
      <alignment horizontal="center" vertical="center"/>
    </xf>
    <xf numFmtId="169" fontId="26" fillId="2" borderId="35" xfId="0" applyNumberFormat="1" applyFont="1" applyFill="1" applyBorder="1"/>
    <xf numFmtId="169" fontId="26" fillId="2" borderId="36" xfId="0" applyNumberFormat="1" applyFont="1" applyFill="1" applyBorder="1"/>
    <xf numFmtId="0" fontId="0" fillId="0" borderId="0" xfId="0" applyBorder="1"/>
    <xf numFmtId="0" fontId="0" fillId="0" borderId="0" xfId="0" applyAlignment="1"/>
    <xf numFmtId="0" fontId="1" fillId="3" borderId="6" xfId="0" applyFont="1" applyFill="1" applyBorder="1"/>
    <xf numFmtId="169" fontId="1" fillId="3" borderId="6" xfId="0" applyNumberFormat="1" applyFont="1" applyFill="1" applyBorder="1"/>
    <xf numFmtId="9" fontId="1" fillId="3" borderId="6" xfId="0" applyNumberFormat="1" applyFont="1" applyFill="1" applyBorder="1"/>
    <xf numFmtId="0" fontId="0" fillId="0" borderId="42" xfId="0" applyBorder="1"/>
    <xf numFmtId="0" fontId="0" fillId="0" borderId="43" xfId="0" applyBorder="1"/>
    <xf numFmtId="169" fontId="0" fillId="0" borderId="1" xfId="0" applyNumberFormat="1" applyBorder="1" applyAlignment="1">
      <alignment wrapText="1"/>
    </xf>
    <xf numFmtId="169" fontId="0" fillId="0" borderId="11" xfId="0" applyNumberFormat="1" applyBorder="1" applyAlignment="1">
      <alignment wrapText="1"/>
    </xf>
    <xf numFmtId="170" fontId="0" fillId="0" borderId="9" xfId="1" applyNumberFormat="1" applyFont="1" applyBorder="1" applyAlignment="1">
      <alignment wrapText="1"/>
    </xf>
    <xf numFmtId="170" fontId="0" fillId="0" borderId="7" xfId="1" applyNumberFormat="1" applyFont="1" applyBorder="1" applyAlignment="1">
      <alignment wrapText="1"/>
    </xf>
    <xf numFmtId="170" fontId="0" fillId="0" borderId="0" xfId="1" applyNumberFormat="1" applyFont="1" applyAlignment="1">
      <alignment wrapText="1"/>
    </xf>
    <xf numFmtId="170" fontId="0" fillId="0" borderId="0" xfId="0" applyNumberFormat="1" applyAlignment="1">
      <alignment horizontal="right"/>
    </xf>
    <xf numFmtId="0" fontId="1" fillId="3" borderId="35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 vertical="center" wrapText="1"/>
    </xf>
    <xf numFmtId="9" fontId="1" fillId="3" borderId="11" xfId="0" applyNumberFormat="1" applyFont="1" applyFill="1" applyBorder="1" applyAlignment="1">
      <alignment horizontal="center" vertical="center" wrapText="1"/>
    </xf>
    <xf numFmtId="169" fontId="0" fillId="3" borderId="11" xfId="0" applyNumberFormat="1" applyFill="1" applyBorder="1"/>
    <xf numFmtId="0" fontId="0" fillId="3" borderId="11" xfId="0" applyFont="1" applyFill="1" applyBorder="1"/>
    <xf numFmtId="10" fontId="0" fillId="3" borderId="11" xfId="0" applyNumberFormat="1" applyFill="1" applyBorder="1"/>
    <xf numFmtId="10" fontId="0" fillId="0" borderId="34" xfId="0" applyNumberFormat="1" applyBorder="1"/>
    <xf numFmtId="10" fontId="0" fillId="0" borderId="0" xfId="0" applyNumberFormat="1"/>
    <xf numFmtId="169" fontId="26" fillId="2" borderId="1" xfId="0" applyNumberFormat="1" applyFont="1" applyFill="1" applyBorder="1"/>
    <xf numFmtId="0" fontId="0" fillId="0" borderId="44" xfId="0" applyBorder="1"/>
    <xf numFmtId="0" fontId="0" fillId="0" borderId="45" xfId="0" applyBorder="1"/>
    <xf numFmtId="0" fontId="0" fillId="0" borderId="34" xfId="0" applyBorder="1" applyAlignment="1">
      <alignment wrapText="1"/>
    </xf>
    <xf numFmtId="169" fontId="0" fillId="0" borderId="34" xfId="0" applyNumberFormat="1" applyBorder="1" applyAlignment="1">
      <alignment wrapText="1"/>
    </xf>
    <xf numFmtId="164" fontId="0" fillId="0" borderId="34" xfId="0" applyNumberFormat="1" applyBorder="1" applyAlignment="1">
      <alignment wrapText="1"/>
    </xf>
    <xf numFmtId="9" fontId="32" fillId="2" borderId="1" xfId="0" applyNumberFormat="1" applyFont="1" applyFill="1" applyBorder="1"/>
    <xf numFmtId="0" fontId="26" fillId="2" borderId="1" xfId="0" applyFont="1" applyFill="1" applyBorder="1"/>
    <xf numFmtId="9" fontId="0" fillId="3" borderId="1" xfId="0" applyNumberFormat="1" applyFill="1" applyBorder="1"/>
    <xf numFmtId="0" fontId="0" fillId="0" borderId="1" xfId="0" applyFill="1" applyBorder="1" applyAlignment="1">
      <alignment horizontal="left"/>
    </xf>
    <xf numFmtId="170" fontId="0" fillId="5" borderId="34" xfId="0" applyNumberFormat="1" applyFill="1" applyBorder="1" applyAlignment="1">
      <alignment horizontal="right"/>
    </xf>
    <xf numFmtId="169" fontId="0" fillId="5" borderId="34" xfId="0" applyNumberFormat="1" applyFill="1" applyBorder="1"/>
    <xf numFmtId="169" fontId="0" fillId="5" borderId="1" xfId="0" applyNumberFormat="1" applyFill="1" applyBorder="1"/>
    <xf numFmtId="169" fontId="0" fillId="5" borderId="33" xfId="0" applyNumberFormat="1" applyFill="1" applyBorder="1"/>
    <xf numFmtId="0" fontId="0" fillId="3" borderId="34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1" fillId="3" borderId="35" xfId="0" applyFont="1" applyFill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0" fontId="26" fillId="0" borderId="0" xfId="0" applyFont="1" applyFill="1" applyBorder="1" applyAlignment="1" applyProtection="1"/>
    <xf numFmtId="0" fontId="26" fillId="13" borderId="1" xfId="0" applyFont="1" applyFill="1" applyBorder="1" applyAlignment="1" applyProtection="1">
      <alignment horizontal="left"/>
    </xf>
    <xf numFmtId="169" fontId="26" fillId="13" borderId="1" xfId="0" applyNumberFormat="1" applyFont="1" applyFill="1" applyBorder="1" applyProtection="1"/>
    <xf numFmtId="10" fontId="28" fillId="0" borderId="0" xfId="0" applyNumberFormat="1" applyFont="1" applyFill="1" applyBorder="1" applyProtection="1"/>
    <xf numFmtId="0" fontId="26" fillId="0" borderId="0" xfId="0" applyFont="1" applyFill="1" applyBorder="1" applyProtection="1"/>
    <xf numFmtId="0" fontId="31" fillId="14" borderId="1" xfId="0" applyFont="1" applyFill="1" applyBorder="1" applyProtection="1"/>
    <xf numFmtId="0" fontId="26" fillId="12" borderId="1" xfId="0" applyFont="1" applyFill="1" applyBorder="1" applyAlignment="1" applyProtection="1">
      <alignment horizontal="left"/>
    </xf>
    <xf numFmtId="169" fontId="26" fillId="12" borderId="1" xfId="0" applyNumberFormat="1" applyFont="1" applyFill="1" applyBorder="1" applyProtection="1"/>
    <xf numFmtId="10" fontId="28" fillId="0" borderId="38" xfId="0" applyNumberFormat="1" applyFont="1" applyFill="1" applyBorder="1" applyProtection="1"/>
    <xf numFmtId="0" fontId="0" fillId="0" borderId="0" xfId="0" applyFill="1" applyBorder="1" applyProtection="1"/>
    <xf numFmtId="0" fontId="1" fillId="3" borderId="1" xfId="0" applyFont="1" applyFill="1" applyBorder="1" applyAlignment="1" applyProtection="1">
      <alignment horizontal="left"/>
    </xf>
    <xf numFmtId="169" fontId="1" fillId="3" borderId="1" xfId="0" applyNumberFormat="1" applyFont="1" applyFill="1" applyBorder="1" applyProtection="1"/>
    <xf numFmtId="0" fontId="26" fillId="13" borderId="34" xfId="0" applyFont="1" applyFill="1" applyBorder="1" applyProtection="1"/>
    <xf numFmtId="0" fontId="31" fillId="0" borderId="0" xfId="0" applyFont="1" applyFill="1" applyBorder="1" applyProtection="1"/>
    <xf numFmtId="0" fontId="0" fillId="11" borderId="1" xfId="0" applyFill="1" applyBorder="1" applyAlignment="1" applyProtection="1">
      <alignment horizontal="left"/>
    </xf>
    <xf numFmtId="169" fontId="0" fillId="11" borderId="1" xfId="0" applyNumberFormat="1" applyFill="1" applyBorder="1" applyProtection="1"/>
    <xf numFmtId="10" fontId="0" fillId="0" borderId="1" xfId="0" applyNumberFormat="1" applyBorder="1" applyProtection="1"/>
    <xf numFmtId="0" fontId="30" fillId="14" borderId="1" xfId="0" applyFont="1" applyFill="1" applyBorder="1" applyProtection="1"/>
    <xf numFmtId="0" fontId="30" fillId="6" borderId="50" xfId="0" applyFont="1" applyFill="1" applyBorder="1" applyAlignment="1" applyProtection="1">
      <alignment vertical="center" wrapText="1"/>
    </xf>
    <xf numFmtId="0" fontId="26" fillId="2" borderId="40" xfId="0" applyFont="1" applyFill="1" applyBorder="1" applyAlignment="1" applyProtection="1">
      <alignment horizontal="center" vertical="center" wrapText="1"/>
    </xf>
    <xf numFmtId="0" fontId="26" fillId="2" borderId="41" xfId="0" applyFont="1" applyFill="1" applyBorder="1" applyAlignment="1" applyProtection="1">
      <alignment horizontal="center" vertical="center" wrapText="1"/>
    </xf>
    <xf numFmtId="0" fontId="26" fillId="2" borderId="42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34" fillId="11" borderId="1" xfId="0" applyFont="1" applyFill="1" applyBorder="1" applyAlignment="1" applyProtection="1">
      <alignment horizontal="center" vertical="center" wrapText="1"/>
    </xf>
    <xf numFmtId="169" fontId="34" fillId="5" borderId="1" xfId="0" applyNumberFormat="1" applyFont="1" applyFill="1" applyBorder="1" applyAlignment="1" applyProtection="1">
      <alignment horizontal="right" vertical="center" wrapText="1"/>
    </xf>
    <xf numFmtId="169" fontId="26" fillId="2" borderId="1" xfId="0" applyNumberFormat="1" applyFont="1" applyFill="1" applyBorder="1" applyAlignment="1" applyProtection="1">
      <alignment horizontal="right" vertical="center" wrapText="1"/>
    </xf>
    <xf numFmtId="0" fontId="28" fillId="3" borderId="1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Protection="1"/>
    <xf numFmtId="0" fontId="1" fillId="0" borderId="0" xfId="0" applyFont="1" applyProtection="1"/>
    <xf numFmtId="0" fontId="0" fillId="0" borderId="0" xfId="0" applyAlignment="1" applyProtection="1">
      <alignment horizontal="left"/>
    </xf>
    <xf numFmtId="169" fontId="0" fillId="0" borderId="0" xfId="0" applyNumberFormat="1" applyProtection="1"/>
    <xf numFmtId="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8" fillId="0" borderId="1" xfId="0" applyNumberFormat="1" applyFont="1" applyFill="1" applyBorder="1" applyAlignment="1" applyProtection="1">
      <alignment horizontal="center"/>
      <protection locked="0"/>
    </xf>
    <xf numFmtId="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5" borderId="1" xfId="0" applyNumberFormat="1" applyFill="1" applyBorder="1" applyProtection="1"/>
    <xf numFmtId="170" fontId="0" fillId="0" borderId="62" xfId="1" applyNumberFormat="1" applyFont="1" applyBorder="1" applyAlignment="1">
      <alignment wrapText="1"/>
    </xf>
    <xf numFmtId="170" fontId="0" fillId="0" borderId="63" xfId="1" applyNumberFormat="1" applyFont="1" applyBorder="1" applyAlignment="1">
      <alignment wrapText="1"/>
    </xf>
    <xf numFmtId="170" fontId="0" fillId="5" borderId="46" xfId="0" applyNumberFormat="1" applyFill="1" applyBorder="1" applyAlignment="1">
      <alignment horizontal="right"/>
    </xf>
    <xf numFmtId="170" fontId="0" fillId="5" borderId="9" xfId="0" applyNumberFormat="1" applyFill="1" applyBorder="1" applyAlignment="1">
      <alignment horizontal="right"/>
    </xf>
    <xf numFmtId="170" fontId="0" fillId="5" borderId="11" xfId="0" applyNumberFormat="1" applyFill="1" applyBorder="1" applyAlignment="1">
      <alignment horizontal="right"/>
    </xf>
    <xf numFmtId="170" fontId="0" fillId="5" borderId="7" xfId="0" applyNumberFormat="1" applyFill="1" applyBorder="1" applyAlignment="1">
      <alignment horizontal="right"/>
    </xf>
    <xf numFmtId="9" fontId="0" fillId="0" borderId="42" xfId="0" applyNumberFormat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0" fontId="0" fillId="0" borderId="64" xfId="0" applyBorder="1"/>
    <xf numFmtId="9" fontId="0" fillId="0" borderId="8" xfId="0" applyNumberFormat="1" applyBorder="1" applyAlignment="1">
      <alignment horizontal="center"/>
    </xf>
    <xf numFmtId="9" fontId="0" fillId="0" borderId="65" xfId="0" applyNumberFormat="1" applyBorder="1" applyAlignment="1">
      <alignment horizontal="center"/>
    </xf>
    <xf numFmtId="170" fontId="0" fillId="5" borderId="60" xfId="1" applyNumberFormat="1" applyFont="1" applyFill="1" applyBorder="1" applyAlignment="1">
      <alignment wrapText="1"/>
    </xf>
    <xf numFmtId="170" fontId="0" fillId="5" borderId="11" xfId="1" applyNumberFormat="1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5" borderId="56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9" fontId="0" fillId="3" borderId="11" xfId="0" applyNumberFormat="1" applyFill="1" applyBorder="1" applyAlignment="1">
      <alignment horizontal="center" vertical="center" wrapText="1"/>
    </xf>
    <xf numFmtId="170" fontId="0" fillId="3" borderId="1" xfId="0" applyNumberFormat="1" applyFill="1" applyBorder="1" applyAlignment="1">
      <alignment horizontal="center" vertical="center" wrapText="1"/>
    </xf>
    <xf numFmtId="170" fontId="0" fillId="3" borderId="11" xfId="0" applyNumberFormat="1" applyFill="1" applyBorder="1" applyAlignment="1">
      <alignment horizontal="center" vertical="center" wrapText="1"/>
    </xf>
    <xf numFmtId="170" fontId="0" fillId="3" borderId="9" xfId="0" applyNumberFormat="1" applyFill="1" applyBorder="1" applyAlignment="1">
      <alignment horizontal="center" vertical="center" wrapText="1"/>
    </xf>
    <xf numFmtId="170" fontId="0" fillId="3" borderId="7" xfId="0" applyNumberForma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170" fontId="0" fillId="3" borderId="3" xfId="1" applyNumberFormat="1" applyFont="1" applyFill="1" applyBorder="1" applyAlignment="1">
      <alignment horizontal="center" vertical="center" wrapText="1"/>
    </xf>
    <xf numFmtId="170" fontId="0" fillId="3" borderId="6" xfId="1" applyNumberFormat="1" applyFont="1" applyFill="1" applyBorder="1" applyAlignment="1">
      <alignment horizontal="center" vertical="center" wrapText="1"/>
    </xf>
    <xf numFmtId="169" fontId="0" fillId="3" borderId="3" xfId="0" applyNumberFormat="1" applyFill="1" applyBorder="1" applyAlignment="1">
      <alignment horizontal="center" vertical="center" wrapText="1"/>
    </xf>
    <xf numFmtId="169" fontId="0" fillId="3" borderId="6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0" fontId="0" fillId="3" borderId="15" xfId="1" applyNumberFormat="1" applyFont="1" applyFill="1" applyBorder="1" applyAlignment="1">
      <alignment horizontal="center" vertical="center" wrapText="1"/>
    </xf>
    <xf numFmtId="170" fontId="0" fillId="3" borderId="16" xfId="1" applyNumberFormat="1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horizontal="center"/>
    </xf>
    <xf numFmtId="0" fontId="18" fillId="7" borderId="18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5" fillId="2" borderId="38" xfId="0" applyFont="1" applyFill="1" applyBorder="1" applyAlignment="1">
      <alignment horizontal="center" wrapText="1"/>
    </xf>
    <xf numFmtId="0" fontId="1" fillId="3" borderId="40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27" fillId="3" borderId="40" xfId="0" applyFont="1" applyFill="1" applyBorder="1" applyAlignment="1">
      <alignment horizontal="center"/>
    </xf>
    <xf numFmtId="0" fontId="27" fillId="3" borderId="41" xfId="0" applyFont="1" applyFill="1" applyBorder="1" applyAlignment="1">
      <alignment horizontal="center"/>
    </xf>
    <xf numFmtId="0" fontId="27" fillId="3" borderId="42" xfId="0" applyFont="1" applyFill="1" applyBorder="1" applyAlignment="1">
      <alignment horizontal="center"/>
    </xf>
    <xf numFmtId="0" fontId="27" fillId="3" borderId="40" xfId="0" applyFont="1" applyFill="1" applyBorder="1" applyAlignment="1" applyProtection="1">
      <alignment horizontal="center" vertical="center" wrapText="1"/>
    </xf>
    <xf numFmtId="0" fontId="27" fillId="3" borderId="42" xfId="0" applyFont="1" applyFill="1" applyBorder="1" applyAlignment="1" applyProtection="1">
      <alignment horizontal="center" vertical="center" wrapText="1"/>
    </xf>
    <xf numFmtId="0" fontId="34" fillId="11" borderId="33" xfId="0" applyFont="1" applyFill="1" applyBorder="1" applyAlignment="1" applyProtection="1">
      <alignment horizontal="center" vertical="center" wrapText="1"/>
    </xf>
    <xf numFmtId="0" fontId="34" fillId="11" borderId="34" xfId="0" applyFont="1" applyFill="1" applyBorder="1" applyAlignment="1" applyProtection="1">
      <alignment horizontal="center" vertical="center" wrapText="1"/>
    </xf>
    <xf numFmtId="0" fontId="28" fillId="11" borderId="33" xfId="0" applyFont="1" applyFill="1" applyBorder="1" applyAlignment="1" applyProtection="1">
      <alignment horizontal="center" vertical="center" wrapText="1"/>
    </xf>
    <xf numFmtId="0" fontId="28" fillId="11" borderId="3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26" fillId="13" borderId="40" xfId="0" applyFont="1" applyFill="1" applyBorder="1" applyAlignment="1" applyProtection="1">
      <alignment horizontal="center"/>
    </xf>
    <xf numFmtId="0" fontId="26" fillId="13" borderId="41" xfId="0" applyFont="1" applyFill="1" applyBorder="1" applyAlignment="1" applyProtection="1">
      <alignment horizontal="center"/>
    </xf>
    <xf numFmtId="0" fontId="26" fillId="13" borderId="47" xfId="0" applyFont="1" applyFill="1" applyBorder="1" applyAlignment="1" applyProtection="1">
      <alignment horizontal="center"/>
    </xf>
    <xf numFmtId="0" fontId="26" fillId="13" borderId="48" xfId="0" applyFont="1" applyFill="1" applyBorder="1" applyAlignment="1" applyProtection="1">
      <alignment horizontal="center"/>
    </xf>
    <xf numFmtId="0" fontId="29" fillId="2" borderId="40" xfId="0" applyFont="1" applyFill="1" applyBorder="1" applyAlignment="1" applyProtection="1">
      <alignment horizontal="center"/>
    </xf>
    <xf numFmtId="0" fontId="29" fillId="2" borderId="42" xfId="0" applyFont="1" applyFill="1" applyBorder="1" applyAlignment="1" applyProtection="1">
      <alignment horizontal="center"/>
    </xf>
    <xf numFmtId="0" fontId="26" fillId="13" borderId="51" xfId="0" applyFont="1" applyFill="1" applyBorder="1" applyAlignment="1" applyProtection="1">
      <alignment horizontal="center"/>
    </xf>
    <xf numFmtId="0" fontId="26" fillId="13" borderId="52" xfId="0" applyFont="1" applyFill="1" applyBorder="1" applyAlignment="1" applyProtection="1">
      <alignment horizontal="center"/>
    </xf>
    <xf numFmtId="0" fontId="26" fillId="13" borderId="53" xfId="0" applyFont="1" applyFill="1" applyBorder="1" applyAlignment="1" applyProtection="1">
      <alignment horizontal="center"/>
    </xf>
    <xf numFmtId="169" fontId="0" fillId="11" borderId="40" xfId="0" applyNumberFormat="1" applyFill="1" applyBorder="1" applyAlignment="1" applyProtection="1"/>
    <xf numFmtId="169" fontId="0" fillId="11" borderId="41" xfId="0" applyNumberFormat="1" applyFill="1" applyBorder="1" applyAlignment="1" applyProtection="1"/>
    <xf numFmtId="169" fontId="0" fillId="11" borderId="42" xfId="0" applyNumberFormat="1" applyFill="1" applyBorder="1" applyAlignment="1" applyProtection="1"/>
    <xf numFmtId="0" fontId="33" fillId="14" borderId="33" xfId="0" applyFont="1" applyFill="1" applyBorder="1" applyAlignment="1" applyProtection="1">
      <alignment horizontal="center" vertical="center" wrapText="1"/>
    </xf>
    <xf numFmtId="0" fontId="33" fillId="14" borderId="34" xfId="0" applyFont="1" applyFill="1" applyBorder="1" applyAlignment="1" applyProtection="1">
      <alignment horizontal="center" vertical="center" wrapText="1"/>
    </xf>
    <xf numFmtId="0" fontId="30" fillId="14" borderId="33" xfId="0" applyFont="1" applyFill="1" applyBorder="1" applyAlignment="1" applyProtection="1">
      <alignment horizontal="center" vertical="center" wrapText="1"/>
    </xf>
    <xf numFmtId="0" fontId="30" fillId="14" borderId="49" xfId="0" applyFont="1" applyFill="1" applyBorder="1" applyAlignment="1" applyProtection="1">
      <alignment horizontal="center" vertical="center" wrapText="1"/>
    </xf>
    <xf numFmtId="0" fontId="30" fillId="14" borderId="34" xfId="0" applyFont="1" applyFill="1" applyBorder="1" applyAlignment="1" applyProtection="1">
      <alignment horizontal="center" vertical="center" wrapText="1"/>
    </xf>
  </cellXfs>
  <cellStyles count="9">
    <cellStyle name="Čárka" xfId="1" builtinId="3"/>
    <cellStyle name="Normální" xfId="0" builtinId="0"/>
    <cellStyle name="Normální 2" xfId="8" xr:uid="{76F49C79-DEC5-4CE5-AD76-4477229BEF9E}"/>
    <cellStyle name="normální 3" xfId="2" xr:uid="{FB599AE4-0B40-4097-B7D1-E22E18D3AE20}"/>
    <cellStyle name="normální_021 ISPV" xfId="3" xr:uid="{BCCA6EB5-A1DC-4F09-90BA-3217FA2EF1B9}"/>
    <cellStyle name="normální_022 ISPVP vaz" xfId="4" xr:uid="{E290698D-8E62-4524-9950-1BF311551EF0}"/>
    <cellStyle name="normální_ISPV984" xfId="5" xr:uid="{7CB43AA7-1A32-43BB-93F6-38E06DF2C20C}"/>
    <cellStyle name="normální_M1 vazena" xfId="7" xr:uid="{272FF3AC-98CE-44C2-AAFF-35E2D83B13AB}"/>
    <cellStyle name="normální_NewTables var c M5 navrh" xfId="6" xr:uid="{22EE07AC-2CC5-4179-A9B8-62B637ECA289}"/>
  </cellStyles>
  <dxfs count="1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2038350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FE9CFF2-0965-480F-8A37-C55920557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990600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A62B89-EBA7-4E29-8C8C-B2CF2099A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55A5CDD-81CA-4A05-927B-EDBC12E7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32CA702-E75E-4B92-967F-50760EAE6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20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133350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F4C4CBB-7070-40CA-BF84-8320638A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31743C-B338-41DF-B81A-4DDF09B4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372E51-4F61-4644-AF86-51AFB9070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9DB192E-9A76-4FA0-A3DD-2BE3EBE88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428625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C87867C-EDD9-4BC0-9FA9-227F19510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938A939-B289-45E3-9543-9C5325DA9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showRuler="0" view="pageBreakPreview" zoomScaleNormal="90" zoomScaleSheetLayoutView="100" workbookViewId="0">
      <selection activeCell="G21" sqref="G21"/>
    </sheetView>
  </sheetViews>
  <sheetFormatPr defaultRowHeight="14.5"/>
  <sheetData>
    <row r="1" spans="1:9">
      <c r="A1" s="168"/>
      <c r="B1" s="168"/>
      <c r="C1" s="168"/>
      <c r="D1" s="168"/>
      <c r="E1" s="168"/>
      <c r="F1" s="168"/>
      <c r="G1" s="168"/>
      <c r="H1" s="168"/>
      <c r="I1" s="168"/>
    </row>
    <row r="2" spans="1:9">
      <c r="A2" s="168"/>
      <c r="B2" s="168"/>
      <c r="C2" s="168"/>
      <c r="D2" s="168"/>
      <c r="E2" s="168"/>
      <c r="F2" s="168"/>
      <c r="G2" s="168"/>
      <c r="H2" s="168"/>
      <c r="I2" s="168"/>
    </row>
    <row r="3" spans="1:9">
      <c r="A3" s="168"/>
      <c r="B3" s="168"/>
      <c r="C3" s="168"/>
      <c r="D3" s="168"/>
      <c r="E3" s="168"/>
      <c r="F3" s="168"/>
      <c r="G3" s="168"/>
      <c r="H3" s="168"/>
      <c r="I3" s="16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5">
      <c r="A10" s="169" t="s">
        <v>0</v>
      </c>
      <c r="B10" s="169"/>
      <c r="C10" s="169"/>
      <c r="D10" s="169"/>
      <c r="E10" s="169"/>
      <c r="F10" s="169"/>
      <c r="G10" s="169"/>
      <c r="H10" s="169"/>
      <c r="I10" s="169"/>
    </row>
    <row r="11" spans="1:9" ht="18.5">
      <c r="A11" s="170" t="s">
        <v>1</v>
      </c>
      <c r="B11" s="170"/>
      <c r="C11" s="170"/>
      <c r="D11" s="170"/>
      <c r="E11" s="170"/>
      <c r="F11" s="170"/>
      <c r="G11" s="170"/>
      <c r="H11" s="170"/>
      <c r="I11" s="170"/>
    </row>
    <row r="12" spans="1:9" ht="18.5">
      <c r="A12" s="2"/>
      <c r="B12" s="2"/>
      <c r="C12" s="2"/>
      <c r="D12" s="2"/>
      <c r="E12" s="2"/>
      <c r="F12" s="2"/>
      <c r="G12" s="2"/>
      <c r="H12" s="2"/>
      <c r="I12" s="2"/>
    </row>
    <row r="13" spans="1:9" ht="18.5">
      <c r="A13" s="2"/>
      <c r="B13" s="2"/>
      <c r="C13" s="2"/>
      <c r="D13" s="2"/>
      <c r="E13" s="2"/>
      <c r="F13" s="2"/>
      <c r="G13" s="2"/>
      <c r="H13" s="2"/>
      <c r="I13" s="2"/>
    </row>
    <row r="14" spans="1:9" ht="18.5">
      <c r="A14" s="2"/>
      <c r="B14" s="2"/>
      <c r="C14" s="2"/>
      <c r="D14" s="2"/>
      <c r="E14" s="2"/>
      <c r="F14" s="2"/>
      <c r="G14" s="2"/>
      <c r="H14" s="2"/>
      <c r="I14" s="2"/>
    </row>
    <row r="15" spans="1:9" ht="18.5">
      <c r="A15" s="2"/>
      <c r="B15" s="2"/>
      <c r="C15" s="2"/>
      <c r="D15" s="2"/>
      <c r="E15" s="2"/>
      <c r="F15" s="2"/>
      <c r="G15" s="2"/>
      <c r="H15" s="2"/>
      <c r="I15" s="2"/>
    </row>
    <row r="16" spans="1:9" ht="18.5">
      <c r="A16" s="2"/>
      <c r="B16" s="2"/>
      <c r="C16" s="2"/>
      <c r="D16" s="2"/>
      <c r="E16" s="2"/>
      <c r="F16" s="2"/>
      <c r="G16" s="2"/>
      <c r="H16" s="2"/>
      <c r="I16" s="2"/>
    </row>
    <row r="17" spans="1:9" ht="18.5">
      <c r="A17" s="2"/>
      <c r="B17" s="2"/>
      <c r="C17" s="2"/>
      <c r="D17" s="2"/>
      <c r="E17" s="2"/>
      <c r="F17" s="2"/>
      <c r="G17" s="2"/>
      <c r="H17" s="2"/>
      <c r="I17" s="2"/>
    </row>
    <row r="18" spans="1:9" ht="18.5">
      <c r="A18" s="2"/>
      <c r="B18" s="2"/>
      <c r="C18" s="2"/>
      <c r="D18" s="2"/>
      <c r="E18" s="2"/>
      <c r="F18" s="2"/>
      <c r="G18" s="2"/>
      <c r="H18" s="2"/>
      <c r="I18" s="2"/>
    </row>
    <row r="19" spans="1:9" ht="18.5">
      <c r="A19" s="2"/>
      <c r="B19" s="2"/>
      <c r="C19" s="2"/>
      <c r="D19" s="2"/>
      <c r="E19" s="2"/>
      <c r="F19" s="2"/>
      <c r="G19" s="2"/>
      <c r="H19" s="2"/>
      <c r="I19" s="2"/>
    </row>
    <row r="20" spans="1:9" ht="18.5">
      <c r="A20" s="2"/>
      <c r="B20" s="2"/>
      <c r="C20" s="2"/>
      <c r="D20" s="2"/>
      <c r="E20" s="2"/>
      <c r="F20" s="2"/>
      <c r="G20" s="2"/>
      <c r="H20" s="2"/>
      <c r="I20" s="2"/>
    </row>
    <row r="21" spans="1:9" ht="18.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171" t="s">
        <v>780</v>
      </c>
      <c r="B23" s="171"/>
      <c r="C23" s="171"/>
      <c r="D23" s="171"/>
      <c r="E23" s="171"/>
      <c r="F23" s="171"/>
      <c r="G23" s="171"/>
      <c r="H23" s="171"/>
      <c r="I23" s="171"/>
    </row>
    <row r="24" spans="1:9" ht="15" customHeight="1">
      <c r="A24" s="171"/>
      <c r="B24" s="171"/>
      <c r="C24" s="171"/>
      <c r="D24" s="171"/>
      <c r="E24" s="171"/>
      <c r="F24" s="171"/>
      <c r="G24" s="171"/>
      <c r="H24" s="171"/>
      <c r="I24" s="171"/>
    </row>
    <row r="25" spans="1:9" ht="15" customHeight="1">
      <c r="A25" s="171"/>
      <c r="B25" s="171"/>
      <c r="C25" s="171"/>
      <c r="D25" s="171"/>
      <c r="E25" s="171"/>
      <c r="F25" s="171"/>
      <c r="G25" s="171"/>
      <c r="H25" s="171"/>
      <c r="I25" s="171"/>
    </row>
    <row r="26" spans="1:9">
      <c r="A26" s="171"/>
      <c r="B26" s="171"/>
      <c r="C26" s="171"/>
      <c r="D26" s="171"/>
      <c r="E26" s="171"/>
      <c r="F26" s="171"/>
      <c r="G26" s="171"/>
      <c r="H26" s="171"/>
      <c r="I26" s="171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0962-6492-4DF8-A103-CA64A8E32326}">
  <sheetPr>
    <tabColor rgb="FF99CCFF"/>
  </sheetPr>
  <dimension ref="A1:G16"/>
  <sheetViews>
    <sheetView workbookViewId="0">
      <pane ySplit="5" topLeftCell="A6" activePane="bottomLeft" state="frozen"/>
      <selection pane="bottomLeft" activeCell="D6" sqref="D6"/>
    </sheetView>
  </sheetViews>
  <sheetFormatPr defaultRowHeight="14.5"/>
  <cols>
    <col min="1" max="1" width="24.1796875" customWidth="1"/>
    <col min="2" max="2" width="18" style="58" bestFit="1" customWidth="1"/>
    <col min="3" max="3" width="17.81640625" style="58" bestFit="1" customWidth="1"/>
    <col min="4" max="4" width="15.1796875" style="58" bestFit="1" customWidth="1"/>
    <col min="5" max="5" width="15" style="58" bestFit="1" customWidth="1"/>
    <col min="6" max="7" width="16.26953125" style="90" bestFit="1" customWidth="1"/>
  </cols>
  <sheetData>
    <row r="1" spans="1:7" s="59" customFormat="1">
      <c r="A1" s="250"/>
      <c r="B1" s="251"/>
      <c r="C1" s="251"/>
      <c r="D1" s="251"/>
      <c r="E1" s="251"/>
      <c r="F1" s="251"/>
      <c r="G1" s="251"/>
    </row>
    <row r="2" spans="1:7" s="59" customFormat="1">
      <c r="A2" s="250"/>
      <c r="B2" s="251"/>
      <c r="C2" s="251"/>
      <c r="D2" s="251"/>
      <c r="E2" s="251"/>
      <c r="F2" s="251"/>
      <c r="G2" s="251"/>
    </row>
    <row r="3" spans="1:7" s="59" customFormat="1">
      <c r="A3" s="250"/>
      <c r="B3" s="251"/>
      <c r="C3" s="251"/>
      <c r="D3" s="251"/>
      <c r="E3" s="251"/>
      <c r="F3" s="251"/>
      <c r="G3" s="251"/>
    </row>
    <row r="4" spans="1:7" ht="21">
      <c r="A4" s="249" t="s">
        <v>725</v>
      </c>
      <c r="B4" s="249"/>
      <c r="C4" s="249"/>
      <c r="D4" s="249"/>
      <c r="E4" s="249"/>
      <c r="F4" s="249"/>
      <c r="G4" s="249"/>
    </row>
    <row r="5" spans="1:7" ht="15" thickBot="1">
      <c r="A5" s="87" t="s">
        <v>727</v>
      </c>
      <c r="B5" s="86" t="s">
        <v>735</v>
      </c>
      <c r="C5" s="86" t="s">
        <v>736</v>
      </c>
      <c r="D5" s="86" t="s">
        <v>737</v>
      </c>
      <c r="E5" s="86" t="s">
        <v>738</v>
      </c>
      <c r="F5" s="88" t="s">
        <v>739</v>
      </c>
      <c r="G5" s="88" t="s">
        <v>740</v>
      </c>
    </row>
    <row r="6" spans="1:7">
      <c r="A6" s="105">
        <f>'PRVNÍ KROK - vyplnit Subjekty'!B5</f>
        <v>0</v>
      </c>
      <c r="B6" s="102">
        <f>SUMIFS('Mzdy - Seznam zaměstnanců'!N7:N56,'Mzdy - Seznam zaměstnanců'!B7:B56,A6)</f>
        <v>0</v>
      </c>
      <c r="C6" s="102">
        <f>SUMIFS('Mzdy - Seznam zaměstnanců'!O7:O56,'Mzdy - Seznam zaměstnanců'!B7:B56,A6)</f>
        <v>0</v>
      </c>
      <c r="D6" s="62"/>
      <c r="E6" s="62"/>
      <c r="F6" s="89">
        <f t="shared" ref="F6:F15" si="0">IFERROR(D6/B6,0)</f>
        <v>0</v>
      </c>
      <c r="G6" s="89">
        <f t="shared" ref="G6:G15" si="1">IFERROR(E6/C6,0)</f>
        <v>0</v>
      </c>
    </row>
    <row r="7" spans="1:7">
      <c r="A7" s="106">
        <f>'PRVNÍ KROK - vyplnit Subjekty'!B6</f>
        <v>0</v>
      </c>
      <c r="B7" s="103">
        <f>SUMIFS('Mzdy - Seznam zaměstnanců'!N7:N56,'Mzdy - Seznam zaměstnanců'!B7:B56,A7)</f>
        <v>0</v>
      </c>
      <c r="C7" s="103">
        <f>SUMIFS('Mzdy - Seznam zaměstnanců'!O7:O56,'Mzdy - Seznam zaměstnanců'!B7:B56,A7)</f>
        <v>0</v>
      </c>
      <c r="D7" s="57"/>
      <c r="E7" s="57"/>
      <c r="F7" s="89">
        <f t="shared" si="0"/>
        <v>0</v>
      </c>
      <c r="G7" s="89">
        <f t="shared" si="1"/>
        <v>0</v>
      </c>
    </row>
    <row r="8" spans="1:7">
      <c r="A8" s="106">
        <f>'PRVNÍ KROK - vyplnit Subjekty'!B7</f>
        <v>0</v>
      </c>
      <c r="B8" s="103">
        <f>SUMIFS('Mzdy - Seznam zaměstnanců'!N7:N56,'Mzdy - Seznam zaměstnanců'!B7:B56,A8)</f>
        <v>0</v>
      </c>
      <c r="C8" s="103">
        <f>SUMIFS('Mzdy - Seznam zaměstnanců'!O7:O56,'Mzdy - Seznam zaměstnanců'!B7:B56,A8)</f>
        <v>0</v>
      </c>
      <c r="D8" s="57"/>
      <c r="E8" s="57"/>
      <c r="F8" s="89">
        <f t="shared" si="0"/>
        <v>0</v>
      </c>
      <c r="G8" s="89">
        <f t="shared" si="1"/>
        <v>0</v>
      </c>
    </row>
    <row r="9" spans="1:7">
      <c r="A9" s="106">
        <f>'PRVNÍ KROK - vyplnit Subjekty'!B8</f>
        <v>0</v>
      </c>
      <c r="B9" s="103">
        <f>SUMIFS('Mzdy - Seznam zaměstnanců'!N7:N56,'Mzdy - Seznam zaměstnanců'!B7:B56,A9)</f>
        <v>0</v>
      </c>
      <c r="C9" s="103">
        <f>SUMIFS('Mzdy - Seznam zaměstnanců'!O7:O56,'Mzdy - Seznam zaměstnanců'!B7:B56,A9)</f>
        <v>0</v>
      </c>
      <c r="D9" s="57"/>
      <c r="E9" s="57"/>
      <c r="F9" s="89">
        <f t="shared" si="0"/>
        <v>0</v>
      </c>
      <c r="G9" s="89">
        <f t="shared" si="1"/>
        <v>0</v>
      </c>
    </row>
    <row r="10" spans="1:7">
      <c r="A10" s="106">
        <f>'PRVNÍ KROK - vyplnit Subjekty'!B9</f>
        <v>0</v>
      </c>
      <c r="B10" s="103">
        <f>SUMIFS('Mzdy - Seznam zaměstnanců'!N7:N56,'Mzdy - Seznam zaměstnanců'!B7:B56,A10)</f>
        <v>0</v>
      </c>
      <c r="C10" s="103">
        <f>SUMIFS('Mzdy - Seznam zaměstnanců'!O7:O56,'Mzdy - Seznam zaměstnanců'!B7:B56,A10)</f>
        <v>0</v>
      </c>
      <c r="D10" s="57"/>
      <c r="E10" s="57"/>
      <c r="F10" s="89">
        <f t="shared" si="0"/>
        <v>0</v>
      </c>
      <c r="G10" s="89">
        <f t="shared" si="1"/>
        <v>0</v>
      </c>
    </row>
    <row r="11" spans="1:7" s="59" customFormat="1">
      <c r="A11" s="106" t="s">
        <v>775</v>
      </c>
      <c r="B11" s="103">
        <f>SUMIFS('Mzdy - Seznam zaměstnanců'!N7:N56,'Mzdy - Seznam zaměstnanců'!B7:B56,A11)</f>
        <v>0</v>
      </c>
      <c r="C11" s="103">
        <f>SUMIFS('Mzdy - Seznam zaměstnanců'!O7:O56,'Mzdy - Seznam zaměstnanců'!B7:B56,A11)</f>
        <v>0</v>
      </c>
      <c r="D11" s="57"/>
      <c r="E11" s="57"/>
      <c r="F11" s="89">
        <f t="shared" si="0"/>
        <v>0</v>
      </c>
      <c r="G11" s="89">
        <f t="shared" si="1"/>
        <v>0</v>
      </c>
    </row>
    <row r="12" spans="1:7" s="59" customFormat="1">
      <c r="A12" s="106" t="s">
        <v>776</v>
      </c>
      <c r="B12" s="103">
        <f>SUMIFS('Mzdy - Seznam zaměstnanců'!N7:N56,'Mzdy - Seznam zaměstnanců'!B7:B56,A12)</f>
        <v>0</v>
      </c>
      <c r="C12" s="103">
        <f>SUMIFS('Mzdy - Seznam zaměstnanců'!O7:O56,'Mzdy - Seznam zaměstnanců'!B7:B56,A12)</f>
        <v>0</v>
      </c>
      <c r="D12" s="57"/>
      <c r="E12" s="57"/>
      <c r="F12" s="89">
        <f t="shared" si="0"/>
        <v>0</v>
      </c>
      <c r="G12" s="89">
        <f t="shared" si="1"/>
        <v>0</v>
      </c>
    </row>
    <row r="13" spans="1:7" s="59" customFormat="1">
      <c r="A13" s="106" t="s">
        <v>777</v>
      </c>
      <c r="B13" s="103">
        <f>SUMIFS('Mzdy - Seznam zaměstnanců'!N7:N56,'Mzdy - Seznam zaměstnanců'!B7:B56,A13)</f>
        <v>0</v>
      </c>
      <c r="C13" s="103">
        <f>SUMIFS('Mzdy - Seznam zaměstnanců'!O7:O56,'Mzdy - Seznam zaměstnanců'!B7:B56,A13)</f>
        <v>0</v>
      </c>
      <c r="D13" s="57"/>
      <c r="E13" s="57"/>
      <c r="F13" s="89">
        <f t="shared" si="0"/>
        <v>0</v>
      </c>
      <c r="G13" s="89">
        <f t="shared" si="1"/>
        <v>0</v>
      </c>
    </row>
    <row r="14" spans="1:7" s="59" customFormat="1">
      <c r="A14" s="106" t="s">
        <v>778</v>
      </c>
      <c r="B14" s="103">
        <f>SUMIFS('Mzdy - Seznam zaměstnanců'!N7:N56,'Mzdy - Seznam zaměstnanců'!B7:B56,A14)</f>
        <v>0</v>
      </c>
      <c r="C14" s="103">
        <f>SUMIFS('Mzdy - Seznam zaměstnanců'!O7:O56,'Mzdy - Seznam zaměstnanců'!B7:B56,A14)</f>
        <v>0</v>
      </c>
      <c r="D14" s="57"/>
      <c r="E14" s="57"/>
      <c r="F14" s="89">
        <f t="shared" si="0"/>
        <v>0</v>
      </c>
      <c r="G14" s="89">
        <f t="shared" si="1"/>
        <v>0</v>
      </c>
    </row>
    <row r="15" spans="1:7" s="59" customFormat="1">
      <c r="A15" s="106" t="s">
        <v>779</v>
      </c>
      <c r="B15" s="103">
        <f>SUMIFS('Mzdy - Seznam zaměstnanců'!N7:N56,'Mzdy - Seznam zaměstnanců'!B7:B56,A15)</f>
        <v>0</v>
      </c>
      <c r="C15" s="103">
        <f>SUMIFS('Mzdy - Seznam zaměstnanců'!O7:O56,'Mzdy - Seznam zaměstnanců'!B7:B56,A15)</f>
        <v>0</v>
      </c>
      <c r="D15" s="57"/>
      <c r="E15" s="57"/>
      <c r="F15" s="89">
        <f t="shared" si="0"/>
        <v>0</v>
      </c>
      <c r="G15" s="89">
        <f t="shared" si="1"/>
        <v>0</v>
      </c>
    </row>
    <row r="16" spans="1:7">
      <c r="A16" s="247" t="s">
        <v>711</v>
      </c>
      <c r="B16" s="247"/>
      <c r="C16" s="247"/>
      <c r="D16" s="91">
        <f>SUM(D6:D10)</f>
        <v>0</v>
      </c>
      <c r="E16" s="91">
        <f>SUM(E6:E10)</f>
        <v>0</v>
      </c>
      <c r="F16" s="248"/>
      <c r="G16" s="248"/>
    </row>
  </sheetData>
  <mergeCells count="4">
    <mergeCell ref="A16:C16"/>
    <mergeCell ref="F16:G16"/>
    <mergeCell ref="A4:G4"/>
    <mergeCell ref="A1:G3"/>
  </mergeCells>
  <phoneticPr fontId="4" type="noConversion"/>
  <conditionalFormatting sqref="F6:G15">
    <cfRule type="cellIs" dxfId="7" priority="1" operator="greaterThan">
      <formula>0.15</formula>
    </cfRule>
    <cfRule type="cellIs" dxfId="6" priority="2" operator="lessThanOrEqual">
      <formula>0.15</formula>
    </cfRule>
  </conditionalFormatting>
  <dataValidations count="1">
    <dataValidation type="whole" operator="greaterThanOrEqual" allowBlank="1" showInputMessage="1" showErrorMessage="1" sqref="D6:E15" xr:uid="{9D631889-9FFB-42A6-8369-885B866D5312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1A27D-368E-4D6A-9792-343D06BDD5A4}">
  <sheetPr>
    <tabColor rgb="FF99CCFF"/>
  </sheetPr>
  <dimension ref="A1:K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style="59" bestFit="1" customWidth="1"/>
    <col min="2" max="2" width="40.7265625" customWidth="1"/>
    <col min="3" max="3" width="40.7265625" style="59" customWidth="1"/>
    <col min="4" max="4" width="15.7265625" style="59" customWidth="1"/>
    <col min="5" max="6" width="15.7265625" style="107" customWidth="1"/>
    <col min="7" max="7" width="22.81640625" style="58" bestFit="1" customWidth="1"/>
    <col min="8" max="8" width="14" style="50" customWidth="1"/>
    <col min="9" max="9" width="26.54296875" style="58" bestFit="1" customWidth="1"/>
    <col min="10" max="10" width="26.453125" style="58" bestFit="1" customWidth="1"/>
    <col min="11" max="11" width="73.1796875" customWidth="1"/>
  </cols>
  <sheetData>
    <row r="1" spans="1:11" s="59" customForma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59" customForma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s="59" customForma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59" customFormat="1" ht="21.5" thickBot="1">
      <c r="A4" s="245" t="s">
        <v>697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s="3" customFormat="1" ht="58.5" thickBot="1">
      <c r="A5" s="108" t="s">
        <v>734</v>
      </c>
      <c r="B5" s="83" t="s">
        <v>707</v>
      </c>
      <c r="C5" s="83" t="s">
        <v>708</v>
      </c>
      <c r="D5" s="83" t="s">
        <v>759</v>
      </c>
      <c r="E5" s="83" t="s">
        <v>709</v>
      </c>
      <c r="F5" s="83" t="s">
        <v>763</v>
      </c>
      <c r="G5" s="84" t="s">
        <v>699</v>
      </c>
      <c r="H5" s="85" t="s">
        <v>700</v>
      </c>
      <c r="I5" s="84" t="s">
        <v>761</v>
      </c>
      <c r="J5" s="84" t="s">
        <v>762</v>
      </c>
      <c r="K5" s="83" t="s">
        <v>760</v>
      </c>
    </row>
    <row r="6" spans="1:11" s="69" customFormat="1">
      <c r="A6" s="61"/>
      <c r="B6" s="61"/>
      <c r="C6" s="61"/>
      <c r="D6" s="109"/>
      <c r="E6" s="111"/>
      <c r="F6" s="112"/>
      <c r="G6" s="62"/>
      <c r="H6" s="63"/>
      <c r="I6" s="102">
        <f>G6*H6</f>
        <v>0</v>
      </c>
      <c r="J6" s="102">
        <f>G6-I6</f>
        <v>0</v>
      </c>
      <c r="K6" s="61"/>
    </row>
    <row r="7" spans="1:11" s="69" customFormat="1">
      <c r="A7" s="49"/>
      <c r="B7" s="49"/>
      <c r="C7" s="49"/>
      <c r="D7" s="110"/>
      <c r="E7" s="113"/>
      <c r="F7" s="114"/>
      <c r="G7" s="57"/>
      <c r="H7" s="51"/>
      <c r="I7" s="103">
        <f t="shared" ref="I7:I35" si="0">G7*H7</f>
        <v>0</v>
      </c>
      <c r="J7" s="103">
        <f t="shared" ref="J7:J35" si="1">G7-I7</f>
        <v>0</v>
      </c>
      <c r="K7" s="49"/>
    </row>
    <row r="8" spans="1:11" s="69" customFormat="1">
      <c r="A8" s="49"/>
      <c r="B8" s="49"/>
      <c r="C8" s="49"/>
      <c r="D8" s="110"/>
      <c r="E8" s="113"/>
      <c r="F8" s="114"/>
      <c r="G8" s="57"/>
      <c r="H8" s="51"/>
      <c r="I8" s="103">
        <f t="shared" si="0"/>
        <v>0</v>
      </c>
      <c r="J8" s="103">
        <f t="shared" si="1"/>
        <v>0</v>
      </c>
      <c r="K8" s="49"/>
    </row>
    <row r="9" spans="1:11" s="69" customFormat="1">
      <c r="A9" s="49"/>
      <c r="B9" s="49"/>
      <c r="C9" s="49"/>
      <c r="D9" s="110"/>
      <c r="E9" s="113"/>
      <c r="F9" s="114"/>
      <c r="G9" s="57"/>
      <c r="H9" s="51"/>
      <c r="I9" s="103">
        <f t="shared" si="0"/>
        <v>0</v>
      </c>
      <c r="J9" s="103">
        <f t="shared" si="1"/>
        <v>0</v>
      </c>
      <c r="K9" s="49"/>
    </row>
    <row r="10" spans="1:11" s="69" customFormat="1">
      <c r="A10" s="49"/>
      <c r="B10" s="49"/>
      <c r="C10" s="49"/>
      <c r="D10" s="110"/>
      <c r="E10" s="113"/>
      <c r="F10" s="114"/>
      <c r="G10" s="57"/>
      <c r="H10" s="51"/>
      <c r="I10" s="103">
        <f t="shared" si="0"/>
        <v>0</v>
      </c>
      <c r="J10" s="103">
        <f t="shared" si="1"/>
        <v>0</v>
      </c>
      <c r="K10" s="49"/>
    </row>
    <row r="11" spans="1:11" s="69" customFormat="1">
      <c r="A11" s="49"/>
      <c r="B11" s="49"/>
      <c r="C11" s="49"/>
      <c r="D11" s="110"/>
      <c r="E11" s="113"/>
      <c r="F11" s="114"/>
      <c r="G11" s="57"/>
      <c r="H11" s="51"/>
      <c r="I11" s="103">
        <f t="shared" si="0"/>
        <v>0</v>
      </c>
      <c r="J11" s="103">
        <f t="shared" si="1"/>
        <v>0</v>
      </c>
      <c r="K11" s="49"/>
    </row>
    <row r="12" spans="1:11" s="69" customFormat="1">
      <c r="A12" s="49"/>
      <c r="B12" s="49"/>
      <c r="C12" s="49"/>
      <c r="D12" s="110"/>
      <c r="E12" s="113"/>
      <c r="F12" s="114"/>
      <c r="G12" s="57"/>
      <c r="H12" s="51"/>
      <c r="I12" s="103">
        <f t="shared" si="0"/>
        <v>0</v>
      </c>
      <c r="J12" s="103">
        <f t="shared" si="1"/>
        <v>0</v>
      </c>
      <c r="K12" s="49"/>
    </row>
    <row r="13" spans="1:11" s="69" customFormat="1">
      <c r="A13" s="49"/>
      <c r="B13" s="49"/>
      <c r="C13" s="49"/>
      <c r="D13" s="110"/>
      <c r="E13" s="113"/>
      <c r="F13" s="114"/>
      <c r="G13" s="57"/>
      <c r="H13" s="51"/>
      <c r="I13" s="103">
        <f t="shared" si="0"/>
        <v>0</v>
      </c>
      <c r="J13" s="103">
        <f t="shared" si="1"/>
        <v>0</v>
      </c>
      <c r="K13" s="49"/>
    </row>
    <row r="14" spans="1:11" s="69" customFormat="1">
      <c r="A14" s="49"/>
      <c r="B14" s="49"/>
      <c r="C14" s="49"/>
      <c r="D14" s="110"/>
      <c r="E14" s="113"/>
      <c r="F14" s="114"/>
      <c r="G14" s="57"/>
      <c r="H14" s="51"/>
      <c r="I14" s="103">
        <f t="shared" si="0"/>
        <v>0</v>
      </c>
      <c r="J14" s="103">
        <f t="shared" si="1"/>
        <v>0</v>
      </c>
      <c r="K14" s="49"/>
    </row>
    <row r="15" spans="1:11" s="69" customFormat="1">
      <c r="A15" s="49"/>
      <c r="B15" s="49"/>
      <c r="C15" s="49"/>
      <c r="D15" s="110"/>
      <c r="E15" s="113"/>
      <c r="F15" s="114"/>
      <c r="G15" s="57"/>
      <c r="H15" s="51"/>
      <c r="I15" s="103">
        <f t="shared" si="0"/>
        <v>0</v>
      </c>
      <c r="J15" s="103">
        <f t="shared" si="1"/>
        <v>0</v>
      </c>
      <c r="K15" s="49"/>
    </row>
    <row r="16" spans="1:11" s="69" customFormat="1">
      <c r="A16" s="49"/>
      <c r="B16" s="49"/>
      <c r="C16" s="49"/>
      <c r="D16" s="110"/>
      <c r="E16" s="113"/>
      <c r="F16" s="114"/>
      <c r="G16" s="57"/>
      <c r="H16" s="51"/>
      <c r="I16" s="103">
        <f t="shared" si="0"/>
        <v>0</v>
      </c>
      <c r="J16" s="103">
        <f t="shared" si="1"/>
        <v>0</v>
      </c>
      <c r="K16" s="49"/>
    </row>
    <row r="17" spans="1:11" s="69" customFormat="1">
      <c r="A17" s="49"/>
      <c r="B17" s="49"/>
      <c r="C17" s="49"/>
      <c r="D17" s="110"/>
      <c r="E17" s="113"/>
      <c r="F17" s="114"/>
      <c r="G17" s="57"/>
      <c r="H17" s="51"/>
      <c r="I17" s="103">
        <f t="shared" si="0"/>
        <v>0</v>
      </c>
      <c r="J17" s="103">
        <f t="shared" si="1"/>
        <v>0</v>
      </c>
      <c r="K17" s="49"/>
    </row>
    <row r="18" spans="1:11" s="69" customFormat="1">
      <c r="A18" s="49"/>
      <c r="B18" s="49"/>
      <c r="C18" s="49"/>
      <c r="D18" s="110"/>
      <c r="E18" s="113"/>
      <c r="F18" s="114"/>
      <c r="G18" s="57"/>
      <c r="H18" s="51"/>
      <c r="I18" s="103">
        <f t="shared" si="0"/>
        <v>0</v>
      </c>
      <c r="J18" s="103">
        <f t="shared" si="1"/>
        <v>0</v>
      </c>
      <c r="K18" s="49"/>
    </row>
    <row r="19" spans="1:11" s="69" customFormat="1">
      <c r="A19" s="49"/>
      <c r="B19" s="49"/>
      <c r="C19" s="49"/>
      <c r="D19" s="110"/>
      <c r="E19" s="113"/>
      <c r="F19" s="114"/>
      <c r="G19" s="57"/>
      <c r="H19" s="51"/>
      <c r="I19" s="103">
        <f t="shared" si="0"/>
        <v>0</v>
      </c>
      <c r="J19" s="103">
        <f t="shared" si="1"/>
        <v>0</v>
      </c>
      <c r="K19" s="49"/>
    </row>
    <row r="20" spans="1:11" s="69" customFormat="1">
      <c r="A20" s="49"/>
      <c r="B20" s="49"/>
      <c r="C20" s="49"/>
      <c r="D20" s="110"/>
      <c r="E20" s="113"/>
      <c r="F20" s="114"/>
      <c r="G20" s="57"/>
      <c r="H20" s="51"/>
      <c r="I20" s="103">
        <f t="shared" si="0"/>
        <v>0</v>
      </c>
      <c r="J20" s="103">
        <f t="shared" si="1"/>
        <v>0</v>
      </c>
      <c r="K20" s="49"/>
    </row>
    <row r="21" spans="1:11" s="69" customFormat="1">
      <c r="A21" s="49"/>
      <c r="B21" s="49"/>
      <c r="C21" s="49"/>
      <c r="D21" s="110"/>
      <c r="E21" s="113"/>
      <c r="F21" s="114"/>
      <c r="G21" s="57"/>
      <c r="H21" s="51"/>
      <c r="I21" s="103">
        <f t="shared" si="0"/>
        <v>0</v>
      </c>
      <c r="J21" s="103">
        <f t="shared" si="1"/>
        <v>0</v>
      </c>
      <c r="K21" s="49"/>
    </row>
    <row r="22" spans="1:11" s="69" customFormat="1">
      <c r="A22" s="49"/>
      <c r="B22" s="49"/>
      <c r="C22" s="49"/>
      <c r="D22" s="110"/>
      <c r="E22" s="113"/>
      <c r="F22" s="114"/>
      <c r="G22" s="57"/>
      <c r="H22" s="51"/>
      <c r="I22" s="103">
        <f t="shared" si="0"/>
        <v>0</v>
      </c>
      <c r="J22" s="103">
        <f t="shared" si="1"/>
        <v>0</v>
      </c>
      <c r="K22" s="49"/>
    </row>
    <row r="23" spans="1:11" s="69" customFormat="1">
      <c r="A23" s="49"/>
      <c r="B23" s="49"/>
      <c r="C23" s="49"/>
      <c r="D23" s="110"/>
      <c r="E23" s="113"/>
      <c r="F23" s="114"/>
      <c r="G23" s="57"/>
      <c r="H23" s="51"/>
      <c r="I23" s="103">
        <f t="shared" si="0"/>
        <v>0</v>
      </c>
      <c r="J23" s="103">
        <f t="shared" si="1"/>
        <v>0</v>
      </c>
      <c r="K23" s="49"/>
    </row>
    <row r="24" spans="1:11" s="69" customFormat="1">
      <c r="A24" s="49"/>
      <c r="B24" s="49"/>
      <c r="C24" s="49"/>
      <c r="D24" s="110"/>
      <c r="E24" s="113"/>
      <c r="F24" s="114"/>
      <c r="G24" s="57"/>
      <c r="H24" s="51"/>
      <c r="I24" s="103">
        <f t="shared" si="0"/>
        <v>0</v>
      </c>
      <c r="J24" s="103">
        <f t="shared" si="1"/>
        <v>0</v>
      </c>
      <c r="K24" s="49"/>
    </row>
    <row r="25" spans="1:11" s="69" customFormat="1">
      <c r="A25" s="49"/>
      <c r="B25" s="49"/>
      <c r="C25" s="49"/>
      <c r="D25" s="110"/>
      <c r="E25" s="113"/>
      <c r="F25" s="114"/>
      <c r="G25" s="57"/>
      <c r="H25" s="51"/>
      <c r="I25" s="103">
        <f t="shared" si="0"/>
        <v>0</v>
      </c>
      <c r="J25" s="103">
        <f t="shared" si="1"/>
        <v>0</v>
      </c>
      <c r="K25" s="49"/>
    </row>
    <row r="26" spans="1:11" s="69" customFormat="1">
      <c r="A26" s="49"/>
      <c r="B26" s="49"/>
      <c r="C26" s="49"/>
      <c r="D26" s="110"/>
      <c r="E26" s="113"/>
      <c r="F26" s="114"/>
      <c r="G26" s="57"/>
      <c r="H26" s="51"/>
      <c r="I26" s="103">
        <f t="shared" si="0"/>
        <v>0</v>
      </c>
      <c r="J26" s="103">
        <f t="shared" si="1"/>
        <v>0</v>
      </c>
      <c r="K26" s="49"/>
    </row>
    <row r="27" spans="1:11" s="69" customFormat="1">
      <c r="A27" s="49"/>
      <c r="B27" s="49"/>
      <c r="C27" s="49"/>
      <c r="D27" s="110"/>
      <c r="E27" s="113"/>
      <c r="F27" s="114"/>
      <c r="G27" s="57"/>
      <c r="H27" s="51"/>
      <c r="I27" s="103">
        <f t="shared" si="0"/>
        <v>0</v>
      </c>
      <c r="J27" s="103">
        <f t="shared" si="1"/>
        <v>0</v>
      </c>
      <c r="K27" s="49"/>
    </row>
    <row r="28" spans="1:11" s="69" customFormat="1">
      <c r="A28" s="49"/>
      <c r="B28" s="49"/>
      <c r="C28" s="49"/>
      <c r="D28" s="110"/>
      <c r="E28" s="113"/>
      <c r="F28" s="114"/>
      <c r="G28" s="57"/>
      <c r="H28" s="51"/>
      <c r="I28" s="103">
        <f t="shared" si="0"/>
        <v>0</v>
      </c>
      <c r="J28" s="103">
        <f t="shared" si="1"/>
        <v>0</v>
      </c>
      <c r="K28" s="49"/>
    </row>
    <row r="29" spans="1:11" s="69" customFormat="1">
      <c r="A29" s="49"/>
      <c r="B29" s="49"/>
      <c r="C29" s="49"/>
      <c r="D29" s="110"/>
      <c r="E29" s="113"/>
      <c r="F29" s="114"/>
      <c r="G29" s="57"/>
      <c r="H29" s="51"/>
      <c r="I29" s="103">
        <f t="shared" si="0"/>
        <v>0</v>
      </c>
      <c r="J29" s="103">
        <f t="shared" si="1"/>
        <v>0</v>
      </c>
      <c r="K29" s="49"/>
    </row>
    <row r="30" spans="1:11" s="69" customFormat="1">
      <c r="A30" s="49"/>
      <c r="B30" s="49"/>
      <c r="C30" s="49"/>
      <c r="D30" s="110"/>
      <c r="E30" s="113"/>
      <c r="F30" s="114"/>
      <c r="G30" s="57"/>
      <c r="H30" s="51"/>
      <c r="I30" s="103">
        <f t="shared" si="0"/>
        <v>0</v>
      </c>
      <c r="J30" s="103">
        <f t="shared" si="1"/>
        <v>0</v>
      </c>
      <c r="K30" s="49"/>
    </row>
    <row r="31" spans="1:11" s="69" customFormat="1">
      <c r="A31" s="49"/>
      <c r="B31" s="49"/>
      <c r="C31" s="49"/>
      <c r="D31" s="110"/>
      <c r="E31" s="113"/>
      <c r="F31" s="114"/>
      <c r="G31" s="57"/>
      <c r="H31" s="51"/>
      <c r="I31" s="103">
        <f t="shared" si="0"/>
        <v>0</v>
      </c>
      <c r="J31" s="103">
        <f t="shared" si="1"/>
        <v>0</v>
      </c>
      <c r="K31" s="49"/>
    </row>
    <row r="32" spans="1:11" s="69" customFormat="1">
      <c r="A32" s="49"/>
      <c r="B32" s="49"/>
      <c r="C32" s="49"/>
      <c r="D32" s="110"/>
      <c r="E32" s="113"/>
      <c r="F32" s="114"/>
      <c r="G32" s="57"/>
      <c r="H32" s="51"/>
      <c r="I32" s="103">
        <f t="shared" si="0"/>
        <v>0</v>
      </c>
      <c r="J32" s="103">
        <f t="shared" si="1"/>
        <v>0</v>
      </c>
      <c r="K32" s="49"/>
    </row>
    <row r="33" spans="1:11" s="69" customFormat="1">
      <c r="A33" s="49"/>
      <c r="B33" s="49"/>
      <c r="C33" s="49"/>
      <c r="D33" s="110"/>
      <c r="E33" s="113"/>
      <c r="F33" s="114"/>
      <c r="G33" s="57"/>
      <c r="H33" s="51"/>
      <c r="I33" s="103">
        <f t="shared" si="0"/>
        <v>0</v>
      </c>
      <c r="J33" s="103">
        <f t="shared" si="1"/>
        <v>0</v>
      </c>
      <c r="K33" s="49"/>
    </row>
    <row r="34" spans="1:11" s="69" customFormat="1">
      <c r="A34" s="49"/>
      <c r="B34" s="49"/>
      <c r="C34" s="49"/>
      <c r="D34" s="110"/>
      <c r="E34" s="113"/>
      <c r="F34" s="114"/>
      <c r="G34" s="57"/>
      <c r="H34" s="51"/>
      <c r="I34" s="103">
        <f t="shared" si="0"/>
        <v>0</v>
      </c>
      <c r="J34" s="103">
        <f t="shared" si="1"/>
        <v>0</v>
      </c>
      <c r="K34" s="49"/>
    </row>
    <row r="35" spans="1:11" s="69" customFormat="1">
      <c r="A35" s="49"/>
      <c r="B35" s="49"/>
      <c r="C35" s="49"/>
      <c r="D35" s="110"/>
      <c r="E35" s="113"/>
      <c r="F35" s="114"/>
      <c r="G35" s="57"/>
      <c r="H35" s="51"/>
      <c r="I35" s="103">
        <f t="shared" si="0"/>
        <v>0</v>
      </c>
      <c r="J35" s="103">
        <f t="shared" si="1"/>
        <v>0</v>
      </c>
      <c r="K35" s="49"/>
    </row>
    <row r="36" spans="1:11">
      <c r="A36" s="252" t="s">
        <v>711</v>
      </c>
      <c r="B36" s="253"/>
      <c r="C36" s="253"/>
      <c r="D36" s="253"/>
      <c r="E36" s="253"/>
      <c r="F36" s="253"/>
      <c r="G36" s="253"/>
      <c r="H36" s="254"/>
      <c r="I36" s="60">
        <f>SUM(I6:I35)</f>
        <v>0</v>
      </c>
      <c r="J36" s="60">
        <f>SUM(J6:J35)</f>
        <v>0</v>
      </c>
      <c r="K36" s="105"/>
    </row>
  </sheetData>
  <mergeCells count="3">
    <mergeCell ref="A4:K4"/>
    <mergeCell ref="A1:K3"/>
    <mergeCell ref="A36:H36"/>
  </mergeCells>
  <dataValidations count="1">
    <dataValidation type="whole" operator="greaterThanOrEqual" allowBlank="1" showInputMessage="1" showErrorMessage="1" sqref="I6:J35 G6:G35" xr:uid="{5067FC3E-8CD9-4E23-8A3F-38FAF337E06E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E6022-1FDB-4A2F-8C39-7658E48F589F}">
          <x14:formula1>
            <xm:f>'PRVNÍ KROK - vyplnit Subjekty'!$B$5:$B$14</xm:f>
          </x14:formula1>
          <xm:sqref>A6:A35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8E57-B36A-4195-ACA6-DEA53DE0F671}">
  <sheetPr>
    <tabColor theme="1"/>
  </sheetPr>
  <dimension ref="A1:L139"/>
  <sheetViews>
    <sheetView topLeftCell="A4" workbookViewId="0">
      <selection activeCell="G20" sqref="G20"/>
    </sheetView>
  </sheetViews>
  <sheetFormatPr defaultColWidth="9.1796875" defaultRowHeight="14.5"/>
  <cols>
    <col min="1" max="1" width="45.54296875" style="149" customWidth="1"/>
    <col min="2" max="2" width="20.453125" style="150" customWidth="1"/>
    <col min="3" max="3" width="10.7265625" style="117" customWidth="1"/>
    <col min="4" max="4" width="20.26953125" style="117" customWidth="1"/>
    <col min="5" max="5" width="3.453125" style="117" bestFit="1" customWidth="1"/>
    <col min="6" max="6" width="15.81640625" style="117" customWidth="1"/>
    <col min="7" max="7" width="15.1796875" style="117" bestFit="1" customWidth="1"/>
    <col min="8" max="8" width="25.7265625" style="117" bestFit="1" customWidth="1"/>
    <col min="9" max="9" width="10.81640625" style="117" customWidth="1"/>
    <col min="10" max="10" width="162.1796875" style="117" customWidth="1"/>
    <col min="11" max="246" width="15" style="117" customWidth="1"/>
    <col min="247" max="16384" width="9.1796875" style="117"/>
  </cols>
  <sheetData>
    <row r="1" spans="1:12">
      <c r="A1" s="261"/>
      <c r="B1" s="261"/>
      <c r="C1" s="261"/>
      <c r="D1" s="261"/>
      <c r="E1" s="261"/>
      <c r="F1" s="261"/>
      <c r="G1" s="261"/>
      <c r="H1" s="261"/>
      <c r="I1" s="115"/>
      <c r="J1" s="115"/>
      <c r="K1" s="116"/>
      <c r="L1" s="116"/>
    </row>
    <row r="2" spans="1:12">
      <c r="A2" s="261"/>
      <c r="B2" s="261"/>
      <c r="C2" s="261"/>
      <c r="D2" s="261"/>
      <c r="E2" s="261"/>
      <c r="F2" s="261"/>
      <c r="G2" s="261"/>
      <c r="H2" s="261"/>
      <c r="I2" s="115"/>
      <c r="J2" s="115"/>
      <c r="K2" s="116"/>
      <c r="L2" s="116"/>
    </row>
    <row r="3" spans="1:12">
      <c r="A3" s="261"/>
      <c r="B3" s="261"/>
      <c r="C3" s="261"/>
      <c r="D3" s="261"/>
      <c r="E3" s="261"/>
      <c r="F3" s="261"/>
      <c r="G3" s="261"/>
      <c r="H3" s="261"/>
      <c r="I3" s="115"/>
      <c r="J3" s="115"/>
      <c r="K3" s="116"/>
      <c r="L3" s="116"/>
    </row>
    <row r="4" spans="1:12">
      <c r="A4" s="267" t="s">
        <v>724</v>
      </c>
      <c r="B4" s="268"/>
      <c r="D4" s="262" t="s">
        <v>741</v>
      </c>
      <c r="E4" s="262"/>
      <c r="F4" s="262"/>
      <c r="G4" s="262"/>
      <c r="H4" s="262"/>
      <c r="I4" s="118"/>
    </row>
    <row r="5" spans="1:12">
      <c r="A5" s="119" t="s">
        <v>746</v>
      </c>
      <c r="B5" s="120">
        <f>B6+B73</f>
        <v>0</v>
      </c>
      <c r="D5" s="263" t="s">
        <v>742</v>
      </c>
      <c r="E5" s="264"/>
      <c r="F5" s="264"/>
      <c r="G5" s="264"/>
      <c r="H5" s="121">
        <f>IFERROR(B6/B5,0)</f>
        <v>0</v>
      </c>
      <c r="I5" s="122"/>
      <c r="J5" s="123" t="s">
        <v>748</v>
      </c>
    </row>
    <row r="6" spans="1:12" ht="15" thickBot="1">
      <c r="A6" s="124" t="s">
        <v>712</v>
      </c>
      <c r="B6" s="125">
        <f>B7+B18+B29+B40+B51+B62</f>
        <v>0</v>
      </c>
      <c r="D6" s="265" t="s">
        <v>743</v>
      </c>
      <c r="E6" s="266"/>
      <c r="F6" s="266"/>
      <c r="G6" s="266"/>
      <c r="H6" s="126">
        <f>IFERROR((B62+B129)/B5,0)</f>
        <v>0</v>
      </c>
      <c r="I6" s="127"/>
      <c r="J6" s="123" t="s">
        <v>749</v>
      </c>
    </row>
    <row r="7" spans="1:12">
      <c r="A7" s="128" t="s">
        <v>713</v>
      </c>
      <c r="B7" s="129">
        <f>SUM(B8:B17)</f>
        <v>0</v>
      </c>
      <c r="D7" s="269" t="s">
        <v>744</v>
      </c>
      <c r="E7" s="270"/>
      <c r="F7" s="270"/>
      <c r="G7" s="271"/>
      <c r="H7" s="130" t="s">
        <v>745</v>
      </c>
      <c r="J7" s="131"/>
    </row>
    <row r="8" spans="1:12">
      <c r="A8" s="132">
        <f>'PRVNÍ KROK - vyplnit Subjekty'!B5</f>
        <v>0</v>
      </c>
      <c r="B8" s="133">
        <f>SUMIFS('Smluvní výzkum'!E6:E35,'Smluvní výzkum'!A6:A35,A8)</f>
        <v>0</v>
      </c>
      <c r="D8" s="132">
        <f>'PRVNÍ KROK - vyplnit Subjekty'!B5</f>
        <v>0</v>
      </c>
      <c r="E8" s="272">
        <f>SUMIFS(B7:B134,A7:A134,D8)</f>
        <v>0</v>
      </c>
      <c r="F8" s="273"/>
      <c r="G8" s="274"/>
      <c r="H8" s="134">
        <f>IFERROR(E8/B5,0)</f>
        <v>0</v>
      </c>
      <c r="J8" s="135" t="s">
        <v>747</v>
      </c>
    </row>
    <row r="9" spans="1:12">
      <c r="A9" s="132">
        <f>'PRVNÍ KROK - vyplnit Subjekty'!B6</f>
        <v>0</v>
      </c>
      <c r="B9" s="133">
        <f>SUMIFS('Smluvní výzkum'!E6:E35,'Smluvní výzkum'!A6:A35,A9)</f>
        <v>0</v>
      </c>
      <c r="D9" s="132">
        <f>'PRVNÍ KROK - vyplnit Subjekty'!B6</f>
        <v>0</v>
      </c>
      <c r="E9" s="272">
        <f>SUMIFS(B7:B134,A7:A134,D9)</f>
        <v>0</v>
      </c>
      <c r="F9" s="273"/>
      <c r="G9" s="274"/>
      <c r="H9" s="154">
        <f>IFERROR(E9/B5,0)</f>
        <v>0</v>
      </c>
    </row>
    <row r="10" spans="1:12" ht="15" customHeight="1">
      <c r="A10" s="132">
        <f>'PRVNÍ KROK - vyplnit Subjekty'!B7</f>
        <v>0</v>
      </c>
      <c r="B10" s="133">
        <f>SUMIFS('Smluvní výzkum'!E6:E35,'Smluvní výzkum'!A6:A35,A10)</f>
        <v>0</v>
      </c>
      <c r="D10" s="132">
        <f>'PRVNÍ KROK - vyplnit Subjekty'!B7</f>
        <v>0</v>
      </c>
      <c r="E10" s="272">
        <f>SUMIFS(B7:B134,A7:A134,D10)</f>
        <v>0</v>
      </c>
      <c r="F10" s="273"/>
      <c r="G10" s="274"/>
      <c r="H10" s="154">
        <f>IFERROR(E10/B5,0)</f>
        <v>0</v>
      </c>
      <c r="J10" s="277" t="s">
        <v>750</v>
      </c>
    </row>
    <row r="11" spans="1:12">
      <c r="A11" s="132">
        <f>'PRVNÍ KROK - vyplnit Subjekty'!B8</f>
        <v>0</v>
      </c>
      <c r="B11" s="133">
        <f>SUMIFS('Smluvní výzkum'!E6:E35,'Smluvní výzkum'!A6:A35,A11)</f>
        <v>0</v>
      </c>
      <c r="D11" s="132">
        <f>'PRVNÍ KROK - vyplnit Subjekty'!B8</f>
        <v>0</v>
      </c>
      <c r="E11" s="272">
        <f>SUMIFS(B7:B134,A7:A134,D11)</f>
        <v>0</v>
      </c>
      <c r="F11" s="273"/>
      <c r="G11" s="274"/>
      <c r="H11" s="154">
        <f>IFERROR(E11/B5,0)</f>
        <v>0</v>
      </c>
      <c r="J11" s="278"/>
    </row>
    <row r="12" spans="1:12">
      <c r="A12" s="132">
        <f>'PRVNÍ KROK - vyplnit Subjekty'!B9</f>
        <v>0</v>
      </c>
      <c r="B12" s="133">
        <f>SUMIFS('Smluvní výzkum'!E6:E35,'Smluvní výzkum'!A6:A35,A12)</f>
        <v>0</v>
      </c>
      <c r="D12" s="132">
        <f>'PRVNÍ KROK - vyplnit Subjekty'!B9</f>
        <v>0</v>
      </c>
      <c r="E12" s="272">
        <f>SUMIFS(B7:B134,A7:A134,D12)</f>
        <v>0</v>
      </c>
      <c r="F12" s="273"/>
      <c r="G12" s="274"/>
      <c r="H12" s="154">
        <f>IFERROR(E12/B5,0)</f>
        <v>0</v>
      </c>
      <c r="J12" s="279"/>
    </row>
    <row r="13" spans="1:12">
      <c r="A13" s="132">
        <f>'PRVNÍ KROK - vyplnit Subjekty'!B10</f>
        <v>0</v>
      </c>
      <c r="B13" s="133">
        <f>SUMIFS('Smluvní výzkum'!E6:E35,'Smluvní výzkum'!A6:A35,A13)</f>
        <v>0</v>
      </c>
      <c r="D13" s="132">
        <f>'PRVNÍ KROK - vyplnit Subjekty'!B10</f>
        <v>0</v>
      </c>
      <c r="E13" s="272">
        <f>SUMIFS(B7:B134,A7:A134,D13)</f>
        <v>0</v>
      </c>
      <c r="F13" s="273"/>
      <c r="G13" s="274"/>
      <c r="H13" s="154">
        <f>IFERROR(E13/B5,0)</f>
        <v>0</v>
      </c>
      <c r="J13" s="136"/>
    </row>
    <row r="14" spans="1:12">
      <c r="A14" s="132">
        <f>'PRVNÍ KROK - vyplnit Subjekty'!B11</f>
        <v>0</v>
      </c>
      <c r="B14" s="133">
        <f>SUMIFS('Smluvní výzkum'!E6:E35,'Smluvní výzkum'!A6:A35,A14)</f>
        <v>0</v>
      </c>
      <c r="D14" s="132">
        <f>'PRVNÍ KROK - vyplnit Subjekty'!B11</f>
        <v>0</v>
      </c>
      <c r="E14" s="272">
        <f>SUMIFS(B7:B134,A7:A134,D14)</f>
        <v>0</v>
      </c>
      <c r="F14" s="273"/>
      <c r="G14" s="274"/>
      <c r="H14" s="154">
        <f>IFERROR(E14/B5,0)</f>
        <v>0</v>
      </c>
      <c r="J14" s="275" t="s">
        <v>751</v>
      </c>
    </row>
    <row r="15" spans="1:12">
      <c r="A15" s="132">
        <f>'PRVNÍ KROK - vyplnit Subjekty'!B12</f>
        <v>0</v>
      </c>
      <c r="B15" s="133">
        <f>SUMIFS('Smluvní výzkum'!E6:E35,'Smluvní výzkum'!A6:A35,A15)</f>
        <v>0</v>
      </c>
      <c r="D15" s="132">
        <f>'PRVNÍ KROK - vyplnit Subjekty'!B12</f>
        <v>0</v>
      </c>
      <c r="E15" s="272">
        <f>SUMIFS(B7:B134,A7:A134,D15)</f>
        <v>0</v>
      </c>
      <c r="F15" s="273"/>
      <c r="G15" s="274"/>
      <c r="H15" s="154">
        <f>IFERROR(E15/B5,0)</f>
        <v>0</v>
      </c>
      <c r="J15" s="276"/>
    </row>
    <row r="16" spans="1:12">
      <c r="A16" s="132">
        <f>'PRVNÍ KROK - vyplnit Subjekty'!B13</f>
        <v>0</v>
      </c>
      <c r="B16" s="133">
        <f>SUMIFS('Smluvní výzkum'!E6:E35,'Smluvní výzkum'!A6:A35,A16)</f>
        <v>0</v>
      </c>
      <c r="D16" s="132">
        <f>'PRVNÍ KROK - vyplnit Subjekty'!B13</f>
        <v>0</v>
      </c>
      <c r="E16" s="272">
        <f>SUMIFS(B7:B134,A7:A134,D16)</f>
        <v>0</v>
      </c>
      <c r="F16" s="273"/>
      <c r="G16" s="274"/>
      <c r="H16" s="154">
        <f>IFERROR(E16/B5,0)</f>
        <v>0</v>
      </c>
    </row>
    <row r="17" spans="1:8">
      <c r="A17" s="132">
        <f>'PRVNÍ KROK - vyplnit Subjekty'!B14</f>
        <v>0</v>
      </c>
      <c r="B17" s="133">
        <f>SUMIFS('Smluvní výzkum'!E6:E35,'Smluvní výzkum'!A6:A35,A17)</f>
        <v>0</v>
      </c>
      <c r="D17" s="132">
        <f>'PRVNÍ KROK - vyplnit Subjekty'!B14</f>
        <v>0</v>
      </c>
      <c r="E17" s="272">
        <f>SUMIFS(B7:B134,A7:A134,D17)</f>
        <v>0</v>
      </c>
      <c r="F17" s="273"/>
      <c r="G17" s="274"/>
      <c r="H17" s="154">
        <f>IFERROR(E17/B5,0)</f>
        <v>0</v>
      </c>
    </row>
    <row r="18" spans="1:8">
      <c r="A18" s="128" t="s">
        <v>714</v>
      </c>
      <c r="B18" s="129">
        <f>SUM(B19:B28)</f>
        <v>0</v>
      </c>
    </row>
    <row r="19" spans="1:8" ht="15" customHeight="1">
      <c r="A19" s="132">
        <f>'PRVNÍ KROK - vyplnit Subjekty'!B5</f>
        <v>0</v>
      </c>
      <c r="B19" s="133">
        <f>SUMIFS('Mzdy - Seznam zaměstnanců'!N7:N56,'Mzdy - Seznam zaměstnanců'!B7:B56,A19)</f>
        <v>0</v>
      </c>
      <c r="D19" s="137" t="s">
        <v>766</v>
      </c>
      <c r="E19" s="138"/>
      <c r="F19" s="139" t="s">
        <v>769</v>
      </c>
      <c r="G19" s="140" t="s">
        <v>767</v>
      </c>
      <c r="H19" s="140" t="s">
        <v>768</v>
      </c>
    </row>
    <row r="20" spans="1:8" ht="15" customHeight="1">
      <c r="A20" s="132">
        <f>'PRVNÍ KROK - vyplnit Subjekty'!B6</f>
        <v>0</v>
      </c>
      <c r="B20" s="133">
        <f>SUMIFS('Mzdy - Seznam zaměstnanců'!N7:N56,'Mzdy - Seznam zaměstnanců'!B7:B56,A20)</f>
        <v>0</v>
      </c>
      <c r="D20" s="257">
        <f>'PRVNÍ KROK - vyplnit Subjekty'!B5</f>
        <v>0</v>
      </c>
      <c r="E20" s="141" t="s">
        <v>764</v>
      </c>
      <c r="F20" s="142">
        <f>B8+B19+B30+B41+B52+B63</f>
        <v>0</v>
      </c>
      <c r="G20" s="151"/>
      <c r="H20" s="142">
        <f>F20*G20</f>
        <v>0</v>
      </c>
    </row>
    <row r="21" spans="1:8" ht="15" customHeight="1">
      <c r="A21" s="132">
        <f>'PRVNÍ KROK - vyplnit Subjekty'!B7</f>
        <v>0</v>
      </c>
      <c r="B21" s="133">
        <f>SUMIFS('Mzdy - Seznam zaměstnanců'!N7:N56,'Mzdy - Seznam zaměstnanců'!B7:B56,A21)</f>
        <v>0</v>
      </c>
      <c r="D21" s="258"/>
      <c r="E21" s="141" t="s">
        <v>765</v>
      </c>
      <c r="F21" s="142">
        <f>B75+B86+B97+B108+B119+B130</f>
        <v>0</v>
      </c>
      <c r="G21" s="151"/>
      <c r="H21" s="142">
        <f t="shared" ref="H21:H39" si="0">F21*G21</f>
        <v>0</v>
      </c>
    </row>
    <row r="22" spans="1:8" ht="15" customHeight="1">
      <c r="A22" s="132">
        <f>'PRVNÍ KROK - vyplnit Subjekty'!B8</f>
        <v>0</v>
      </c>
      <c r="B22" s="133">
        <f>SUMIFS('Mzdy - Seznam zaměstnanců'!N7:N56,'Mzdy - Seznam zaměstnanců'!B7:B56,A22)</f>
        <v>0</v>
      </c>
      <c r="D22" s="257">
        <f>'PRVNÍ KROK - vyplnit Subjekty'!B6</f>
        <v>0</v>
      </c>
      <c r="E22" s="141" t="s">
        <v>764</v>
      </c>
      <c r="F22" s="142">
        <f>B9+B20+B31+B42+B53+B64</f>
        <v>0</v>
      </c>
      <c r="G22" s="151"/>
      <c r="H22" s="142">
        <f t="shared" si="0"/>
        <v>0</v>
      </c>
    </row>
    <row r="23" spans="1:8" ht="15" customHeight="1">
      <c r="A23" s="132">
        <f>'PRVNÍ KROK - vyplnit Subjekty'!B9</f>
        <v>0</v>
      </c>
      <c r="B23" s="133">
        <f>SUMIFS('Mzdy - Seznam zaměstnanců'!N7:N56,'Mzdy - Seznam zaměstnanců'!B7:B56,A23)</f>
        <v>0</v>
      </c>
      <c r="D23" s="258"/>
      <c r="E23" s="141" t="s">
        <v>765</v>
      </c>
      <c r="F23" s="142">
        <f>B76+B87+B98+B109+B120+B131</f>
        <v>0</v>
      </c>
      <c r="G23" s="151"/>
      <c r="H23" s="142">
        <f t="shared" si="0"/>
        <v>0</v>
      </c>
    </row>
    <row r="24" spans="1:8" ht="15" customHeight="1">
      <c r="A24" s="132">
        <f>'PRVNÍ KROK - vyplnit Subjekty'!B10</f>
        <v>0</v>
      </c>
      <c r="B24" s="133">
        <f>SUMIFS('Mzdy - Seznam zaměstnanců'!N7:N56,'Mzdy - Seznam zaměstnanců'!B7:B56,A24)</f>
        <v>0</v>
      </c>
      <c r="D24" s="257">
        <f>'PRVNÍ KROK - vyplnit Subjekty'!B7</f>
        <v>0</v>
      </c>
      <c r="E24" s="141" t="s">
        <v>764</v>
      </c>
      <c r="F24" s="142">
        <f>B10+B21+B32+B43+B54+B65</f>
        <v>0</v>
      </c>
      <c r="G24" s="151"/>
      <c r="H24" s="142">
        <f t="shared" si="0"/>
        <v>0</v>
      </c>
    </row>
    <row r="25" spans="1:8" ht="15" customHeight="1">
      <c r="A25" s="132">
        <f>'PRVNÍ KROK - vyplnit Subjekty'!B11</f>
        <v>0</v>
      </c>
      <c r="B25" s="133">
        <f>SUMIFS('Mzdy - Seznam zaměstnanců'!N7:N56,'Mzdy - Seznam zaměstnanců'!B7:B56,A25)</f>
        <v>0</v>
      </c>
      <c r="D25" s="258"/>
      <c r="E25" s="141" t="s">
        <v>765</v>
      </c>
      <c r="F25" s="142">
        <f>B77+B88+B99+B110+B121+B132</f>
        <v>0</v>
      </c>
      <c r="G25" s="151"/>
      <c r="H25" s="142">
        <f t="shared" si="0"/>
        <v>0</v>
      </c>
    </row>
    <row r="26" spans="1:8" ht="15" customHeight="1">
      <c r="A26" s="132">
        <f>'PRVNÍ KROK - vyplnit Subjekty'!B12</f>
        <v>0</v>
      </c>
      <c r="B26" s="133">
        <f>SUMIFS('Mzdy - Seznam zaměstnanců'!N7:N56,'Mzdy - Seznam zaměstnanců'!B7:B56,A26)</f>
        <v>0</v>
      </c>
      <c r="D26" s="257">
        <f>'PRVNÍ KROK - vyplnit Subjekty'!B8</f>
        <v>0</v>
      </c>
      <c r="E26" s="141" t="s">
        <v>764</v>
      </c>
      <c r="F26" s="142">
        <f>B11+B22+B33+B44+B55+B66</f>
        <v>0</v>
      </c>
      <c r="G26" s="151"/>
      <c r="H26" s="142">
        <f t="shared" si="0"/>
        <v>0</v>
      </c>
    </row>
    <row r="27" spans="1:8" ht="15" customHeight="1">
      <c r="A27" s="132">
        <f>'PRVNÍ KROK - vyplnit Subjekty'!B13</f>
        <v>0</v>
      </c>
      <c r="B27" s="133">
        <f>SUMIFS('Mzdy - Seznam zaměstnanců'!N7:N56,'Mzdy - Seznam zaměstnanců'!B7:B56,A27)</f>
        <v>0</v>
      </c>
      <c r="D27" s="258"/>
      <c r="E27" s="141" t="s">
        <v>765</v>
      </c>
      <c r="F27" s="142">
        <f>B78+B89+B100+B111+B122+B133</f>
        <v>0</v>
      </c>
      <c r="G27" s="151"/>
      <c r="H27" s="142">
        <f t="shared" si="0"/>
        <v>0</v>
      </c>
    </row>
    <row r="28" spans="1:8" ht="15" customHeight="1">
      <c r="A28" s="132">
        <f>'PRVNÍ KROK - vyplnit Subjekty'!B14</f>
        <v>0</v>
      </c>
      <c r="B28" s="133">
        <f>SUMIFS('Mzdy - Seznam zaměstnanců'!N7:N56,'Mzdy - Seznam zaměstnanců'!B7:B56,A28)</f>
        <v>0</v>
      </c>
      <c r="D28" s="257">
        <f>'PRVNÍ KROK - vyplnit Subjekty'!B9</f>
        <v>0</v>
      </c>
      <c r="E28" s="141" t="s">
        <v>764</v>
      </c>
      <c r="F28" s="142">
        <f>B12+B23+B34+B45+B56+B67</f>
        <v>0</v>
      </c>
      <c r="G28" s="151"/>
      <c r="H28" s="142">
        <f t="shared" si="0"/>
        <v>0</v>
      </c>
    </row>
    <row r="29" spans="1:8" ht="15" customHeight="1">
      <c r="A29" s="128" t="s">
        <v>715</v>
      </c>
      <c r="B29" s="129">
        <f>SUM(B30:B39)</f>
        <v>0</v>
      </c>
      <c r="D29" s="258"/>
      <c r="E29" s="141" t="s">
        <v>765</v>
      </c>
      <c r="F29" s="142">
        <f>B79+B90+B101+B112+B123+B134</f>
        <v>0</v>
      </c>
      <c r="G29" s="152"/>
      <c r="H29" s="142">
        <f t="shared" si="0"/>
        <v>0</v>
      </c>
    </row>
    <row r="30" spans="1:8" ht="15" customHeight="1">
      <c r="A30" s="132">
        <f>'PRVNÍ KROK - vyplnit Subjekty'!B5</f>
        <v>0</v>
      </c>
      <c r="B30" s="133">
        <f>SUMIFS(Materiál!E6:E35,Materiál!A6:A35,A30)</f>
        <v>0</v>
      </c>
      <c r="D30" s="257">
        <f>'PRVNÍ KROK - vyplnit Subjekty'!B10</f>
        <v>0</v>
      </c>
      <c r="E30" s="141" t="s">
        <v>764</v>
      </c>
      <c r="F30" s="142">
        <f>B13+B24+B35+B46+B57+B68</f>
        <v>0</v>
      </c>
      <c r="G30" s="153"/>
      <c r="H30" s="142">
        <f t="shared" si="0"/>
        <v>0</v>
      </c>
    </row>
    <row r="31" spans="1:8" ht="15" customHeight="1">
      <c r="A31" s="132">
        <f>'PRVNÍ KROK - vyplnit Subjekty'!B6</f>
        <v>0</v>
      </c>
      <c r="B31" s="133">
        <f>SUMIFS(Materiál!E6:E35,Materiál!A6:A35,A31)</f>
        <v>0</v>
      </c>
      <c r="D31" s="258"/>
      <c r="E31" s="141" t="s">
        <v>765</v>
      </c>
      <c r="F31" s="142">
        <f>B80+B91+B102+B113+B124+B135</f>
        <v>0</v>
      </c>
      <c r="G31" s="153"/>
      <c r="H31" s="142">
        <f t="shared" si="0"/>
        <v>0</v>
      </c>
    </row>
    <row r="32" spans="1:8" ht="15" customHeight="1">
      <c r="A32" s="132">
        <f>'PRVNÍ KROK - vyplnit Subjekty'!B7</f>
        <v>0</v>
      </c>
      <c r="B32" s="133">
        <f>SUMIFS(Materiál!E6:E35,Materiál!A6:A35,A32)</f>
        <v>0</v>
      </c>
      <c r="D32" s="257">
        <f>'PRVNÍ KROK - vyplnit Subjekty'!B11</f>
        <v>0</v>
      </c>
      <c r="E32" s="141" t="s">
        <v>764</v>
      </c>
      <c r="F32" s="142">
        <f>B14+B25+B36+B47+B58+B69</f>
        <v>0</v>
      </c>
      <c r="G32" s="153"/>
      <c r="H32" s="142">
        <f t="shared" si="0"/>
        <v>0</v>
      </c>
    </row>
    <row r="33" spans="1:8" ht="15" customHeight="1">
      <c r="A33" s="132">
        <f>'PRVNÍ KROK - vyplnit Subjekty'!B8</f>
        <v>0</v>
      </c>
      <c r="B33" s="133">
        <f>SUMIFS(Materiál!E6:E35,Materiál!A6:A35,A33)</f>
        <v>0</v>
      </c>
      <c r="D33" s="258"/>
      <c r="E33" s="141" t="s">
        <v>765</v>
      </c>
      <c r="F33" s="142">
        <f>B81+B92+B103+B114+B125+B136</f>
        <v>0</v>
      </c>
      <c r="G33" s="153"/>
      <c r="H33" s="142">
        <f t="shared" si="0"/>
        <v>0</v>
      </c>
    </row>
    <row r="34" spans="1:8" ht="15" customHeight="1">
      <c r="A34" s="132">
        <f>'PRVNÍ KROK - vyplnit Subjekty'!B9</f>
        <v>0</v>
      </c>
      <c r="B34" s="133">
        <f>SUMIFS(Materiál!E6:E35,Materiál!A6:A35,A34)</f>
        <v>0</v>
      </c>
      <c r="D34" s="257">
        <f>'PRVNÍ KROK - vyplnit Subjekty'!B12</f>
        <v>0</v>
      </c>
      <c r="E34" s="141" t="s">
        <v>764</v>
      </c>
      <c r="F34" s="142">
        <f>B15+B26+B37+B48+B59+B70</f>
        <v>0</v>
      </c>
      <c r="G34" s="153"/>
      <c r="H34" s="142">
        <f t="shared" si="0"/>
        <v>0</v>
      </c>
    </row>
    <row r="35" spans="1:8" ht="15" customHeight="1">
      <c r="A35" s="132">
        <f>'PRVNÍ KROK - vyplnit Subjekty'!B10</f>
        <v>0</v>
      </c>
      <c r="B35" s="133">
        <f>SUMIFS(Materiál!E6:E35,Materiál!A6:A35,A35)</f>
        <v>0</v>
      </c>
      <c r="D35" s="258"/>
      <c r="E35" s="141" t="s">
        <v>765</v>
      </c>
      <c r="F35" s="142">
        <f>B82+B93+B104+B115+B126+B137</f>
        <v>0</v>
      </c>
      <c r="G35" s="153"/>
      <c r="H35" s="142">
        <f t="shared" si="0"/>
        <v>0</v>
      </c>
    </row>
    <row r="36" spans="1:8" ht="15" customHeight="1">
      <c r="A36" s="132">
        <f>'PRVNÍ KROK - vyplnit Subjekty'!B11</f>
        <v>0</v>
      </c>
      <c r="B36" s="133">
        <f>SUMIFS(Materiál!E6:E35,Materiál!A6:A35,A36)</f>
        <v>0</v>
      </c>
      <c r="D36" s="259">
        <f>'PRVNÍ KROK - vyplnit Subjekty'!B13</f>
        <v>0</v>
      </c>
      <c r="E36" s="141" t="s">
        <v>764</v>
      </c>
      <c r="F36" s="142">
        <f>B16+B27+B38+B49+B60+B71</f>
        <v>0</v>
      </c>
      <c r="G36" s="153"/>
      <c r="H36" s="142">
        <f t="shared" si="0"/>
        <v>0</v>
      </c>
    </row>
    <row r="37" spans="1:8" ht="15" customHeight="1">
      <c r="A37" s="132">
        <f>'PRVNÍ KROK - vyplnit Subjekty'!B12</f>
        <v>0</v>
      </c>
      <c r="B37" s="133">
        <f>SUMIFS(Materiál!E6:E35,Materiál!A6:A35,A37)</f>
        <v>0</v>
      </c>
      <c r="D37" s="260"/>
      <c r="E37" s="141" t="s">
        <v>765</v>
      </c>
      <c r="F37" s="142">
        <f>B83+B94+B105+B116+B127+B138</f>
        <v>0</v>
      </c>
      <c r="G37" s="153"/>
      <c r="H37" s="142">
        <f t="shared" si="0"/>
        <v>0</v>
      </c>
    </row>
    <row r="38" spans="1:8" ht="15" customHeight="1">
      <c r="A38" s="132">
        <f>'PRVNÍ KROK - vyplnit Subjekty'!B13</f>
        <v>0</v>
      </c>
      <c r="B38" s="133">
        <f>SUMIFS(Materiál!E6:E35,Materiál!A6:A35,A38)</f>
        <v>0</v>
      </c>
      <c r="D38" s="259">
        <f>'PRVNÍ KROK - vyplnit Subjekty'!B14</f>
        <v>0</v>
      </c>
      <c r="E38" s="141" t="s">
        <v>764</v>
      </c>
      <c r="F38" s="142">
        <f>B17+B28+B39+B50+B61+B72</f>
        <v>0</v>
      </c>
      <c r="G38" s="153"/>
      <c r="H38" s="142">
        <f t="shared" si="0"/>
        <v>0</v>
      </c>
    </row>
    <row r="39" spans="1:8" ht="15" customHeight="1">
      <c r="A39" s="132">
        <f>'PRVNÍ KROK - vyplnit Subjekty'!B14</f>
        <v>0</v>
      </c>
      <c r="B39" s="133">
        <f>SUMIFS(Materiál!E6:E35,Materiál!A6:A35,A39)</f>
        <v>0</v>
      </c>
      <c r="D39" s="260"/>
      <c r="E39" s="141" t="s">
        <v>765</v>
      </c>
      <c r="F39" s="142">
        <f>B84+B95+B106+B117+B128+B139</f>
        <v>0</v>
      </c>
      <c r="G39" s="153"/>
      <c r="H39" s="142">
        <f t="shared" si="0"/>
        <v>0</v>
      </c>
    </row>
    <row r="40" spans="1:8" ht="15" customHeight="1">
      <c r="A40" s="128" t="s">
        <v>756</v>
      </c>
      <c r="B40" s="129">
        <f>SUM(B41:B50)</f>
        <v>0</v>
      </c>
      <c r="D40" s="255" t="s">
        <v>711</v>
      </c>
      <c r="E40" s="256"/>
      <c r="F40" s="143">
        <f>SUM(F20:F34)</f>
        <v>0</v>
      </c>
      <c r="G40" s="144"/>
      <c r="H40" s="143">
        <f>SUM(H20:H34)</f>
        <v>0</v>
      </c>
    </row>
    <row r="41" spans="1:8" ht="15" customHeight="1">
      <c r="A41" s="132">
        <f>'PRVNÍ KROK - vyplnit Subjekty'!B5</f>
        <v>0</v>
      </c>
      <c r="B41" s="133">
        <f>SUMIFS('Ostatní provozní náklady'!E6:E35,'Ostatní provozní náklady'!A6:A35,A41)</f>
        <v>0</v>
      </c>
      <c r="D41" s="145"/>
      <c r="E41" s="145"/>
      <c r="F41" s="145"/>
      <c r="G41" s="145"/>
      <c r="H41" s="145"/>
    </row>
    <row r="42" spans="1:8">
      <c r="A42" s="132">
        <f>'PRVNÍ KROK - vyplnit Subjekty'!B6</f>
        <v>0</v>
      </c>
      <c r="B42" s="133">
        <f>SUMIFS('Ostatní provozní náklady'!E6:E35,'Ostatní provozní náklady'!A6:A35,A42)</f>
        <v>0</v>
      </c>
      <c r="D42" s="146"/>
      <c r="E42" s="146"/>
      <c r="F42" s="146"/>
      <c r="G42" s="146"/>
      <c r="H42" s="146"/>
    </row>
    <row r="43" spans="1:8">
      <c r="A43" s="132">
        <f>'PRVNÍ KROK - vyplnit Subjekty'!B7</f>
        <v>0</v>
      </c>
      <c r="B43" s="133">
        <f>SUMIFS('Ostatní provozní náklady'!E6:E35,'Ostatní provozní náklady'!A6:A35,A43)</f>
        <v>0</v>
      </c>
      <c r="D43" s="146"/>
      <c r="E43" s="146"/>
      <c r="F43" s="146"/>
      <c r="G43" s="146"/>
      <c r="H43" s="146"/>
    </row>
    <row r="44" spans="1:8">
      <c r="A44" s="132">
        <f>'PRVNÍ KROK - vyplnit Subjekty'!B8</f>
        <v>0</v>
      </c>
      <c r="B44" s="133">
        <f>SUMIFS('Ostatní provozní náklady'!E6:E35,'Ostatní provozní náklady'!A6:A35,A44)</f>
        <v>0</v>
      </c>
      <c r="D44" s="146"/>
      <c r="E44" s="146"/>
      <c r="F44" s="146"/>
      <c r="G44" s="146"/>
      <c r="H44" s="146"/>
    </row>
    <row r="45" spans="1:8">
      <c r="A45" s="132">
        <f>'PRVNÍ KROK - vyplnit Subjekty'!B9</f>
        <v>0</v>
      </c>
      <c r="B45" s="133">
        <f>SUMIFS('Ostatní provozní náklady'!E6:E35,'Ostatní provozní náklady'!A6:A35,A45)</f>
        <v>0</v>
      </c>
      <c r="D45" s="146"/>
      <c r="E45" s="146"/>
      <c r="F45" s="146"/>
      <c r="G45" s="146"/>
      <c r="H45" s="146"/>
    </row>
    <row r="46" spans="1:8">
      <c r="A46" s="132">
        <f>'PRVNÍ KROK - vyplnit Subjekty'!B10</f>
        <v>0</v>
      </c>
      <c r="B46" s="133">
        <f>SUMIFS('Ostatní provozní náklady'!E6:E35,'Ostatní provozní náklady'!A6:A35,A46)</f>
        <v>0</v>
      </c>
      <c r="D46" s="146"/>
      <c r="E46" s="146"/>
      <c r="F46" s="146"/>
      <c r="G46" s="146"/>
      <c r="H46" s="146"/>
    </row>
    <row r="47" spans="1:8">
      <c r="A47" s="132">
        <f>'PRVNÍ KROK - vyplnit Subjekty'!B11</f>
        <v>0</v>
      </c>
      <c r="B47" s="133">
        <f>SUMIFS('Ostatní provozní náklady'!E6:E35,'Ostatní provozní náklady'!A6:A35,A47)</f>
        <v>0</v>
      </c>
      <c r="D47" s="146"/>
      <c r="E47" s="146"/>
      <c r="F47" s="146"/>
      <c r="G47" s="146"/>
      <c r="H47" s="146"/>
    </row>
    <row r="48" spans="1:8">
      <c r="A48" s="132">
        <f>'PRVNÍ KROK - vyplnit Subjekty'!B12</f>
        <v>0</v>
      </c>
      <c r="B48" s="133">
        <f>SUMIFS('Ostatní provozní náklady'!E6:E35,'Ostatní provozní náklady'!A6:A35,A48)</f>
        <v>0</v>
      </c>
      <c r="D48" s="146"/>
      <c r="E48" s="146"/>
      <c r="F48" s="146"/>
      <c r="G48" s="146"/>
      <c r="H48" s="146"/>
    </row>
    <row r="49" spans="1:8">
      <c r="A49" s="132">
        <f>'PRVNÍ KROK - vyplnit Subjekty'!B13</f>
        <v>0</v>
      </c>
      <c r="B49" s="133">
        <f>SUMIFS('Ostatní provozní náklady'!E6:E35,'Ostatní provozní náklady'!A6:A35,A49)</f>
        <v>0</v>
      </c>
      <c r="D49" s="146"/>
      <c r="E49" s="146"/>
      <c r="F49" s="146"/>
      <c r="G49" s="146"/>
      <c r="H49" s="146"/>
    </row>
    <row r="50" spans="1:8">
      <c r="A50" s="132">
        <f>'PRVNÍ KROK - vyplnit Subjekty'!B14</f>
        <v>0</v>
      </c>
      <c r="B50" s="133">
        <f>SUMIFS('Ostatní provozní náklady'!E6:E35,'Ostatní provozní náklady'!A6:A35,A50)</f>
        <v>0</v>
      </c>
      <c r="D50" s="146"/>
      <c r="E50" s="146"/>
      <c r="F50" s="146"/>
      <c r="G50" s="146"/>
      <c r="H50" s="146"/>
    </row>
    <row r="51" spans="1:8">
      <c r="A51" s="128" t="s">
        <v>716</v>
      </c>
      <c r="B51" s="129">
        <f>SUM(B52:B61)</f>
        <v>0</v>
      </c>
      <c r="D51" s="147"/>
      <c r="E51" s="147"/>
      <c r="F51" s="147"/>
      <c r="G51" s="147"/>
      <c r="H51" s="147"/>
    </row>
    <row r="52" spans="1:8">
      <c r="A52" s="132">
        <f>'PRVNÍ KROK - vyplnit Subjekty'!B5</f>
        <v>0</v>
      </c>
      <c r="B52" s="133">
        <f>'Ostatní režie'!D6</f>
        <v>0</v>
      </c>
      <c r="D52" s="147"/>
      <c r="E52" s="147"/>
      <c r="F52" s="147"/>
      <c r="G52" s="147"/>
      <c r="H52" s="147"/>
    </row>
    <row r="53" spans="1:8">
      <c r="A53" s="132">
        <f>'PRVNÍ KROK - vyplnit Subjekty'!B6</f>
        <v>0</v>
      </c>
      <c r="B53" s="133">
        <f>'Ostatní režie'!D7</f>
        <v>0</v>
      </c>
    </row>
    <row r="54" spans="1:8">
      <c r="A54" s="132">
        <f>'PRVNÍ KROK - vyplnit Subjekty'!B7</f>
        <v>0</v>
      </c>
      <c r="B54" s="133">
        <f>'Ostatní režie'!D8</f>
        <v>0</v>
      </c>
    </row>
    <row r="55" spans="1:8">
      <c r="A55" s="132">
        <f>'PRVNÍ KROK - vyplnit Subjekty'!B8</f>
        <v>0</v>
      </c>
      <c r="B55" s="133">
        <f>'Ostatní režie'!D9</f>
        <v>0</v>
      </c>
    </row>
    <row r="56" spans="1:8">
      <c r="A56" s="132">
        <f>'PRVNÍ KROK - vyplnit Subjekty'!B9</f>
        <v>0</v>
      </c>
      <c r="B56" s="133">
        <f>'Ostatní režie'!D10</f>
        <v>0</v>
      </c>
    </row>
    <row r="57" spans="1:8">
      <c r="A57" s="132">
        <f>'PRVNÍ KROK - vyplnit Subjekty'!B10</f>
        <v>0</v>
      </c>
      <c r="B57" s="133">
        <f>'Ostatní režie'!D11</f>
        <v>0</v>
      </c>
    </row>
    <row r="58" spans="1:8">
      <c r="A58" s="132">
        <f>'PRVNÍ KROK - vyplnit Subjekty'!B11</f>
        <v>0</v>
      </c>
      <c r="B58" s="133">
        <f>'Ostatní režie'!D12</f>
        <v>0</v>
      </c>
    </row>
    <row r="59" spans="1:8">
      <c r="A59" s="132">
        <f>'PRVNÍ KROK - vyplnit Subjekty'!B12</f>
        <v>0</v>
      </c>
      <c r="B59" s="133">
        <f>'Ostatní režie'!D13</f>
        <v>0</v>
      </c>
    </row>
    <row r="60" spans="1:8">
      <c r="A60" s="132">
        <f>'PRVNÍ KROK - vyplnit Subjekty'!B13</f>
        <v>0</v>
      </c>
      <c r="B60" s="133">
        <f>'Ostatní režie'!D14</f>
        <v>0</v>
      </c>
    </row>
    <row r="61" spans="1:8">
      <c r="A61" s="132">
        <f>'PRVNÍ KROK - vyplnit Subjekty'!B14</f>
        <v>0</v>
      </c>
      <c r="B61" s="133">
        <f>'Ostatní režie'!D15</f>
        <v>0</v>
      </c>
    </row>
    <row r="62" spans="1:8">
      <c r="A62" s="128" t="s">
        <v>717</v>
      </c>
      <c r="B62" s="129">
        <f>SUM(B63:B72)</f>
        <v>0</v>
      </c>
    </row>
    <row r="63" spans="1:8">
      <c r="A63" s="132">
        <f>'PRVNÍ KROK - vyplnit Subjekty'!B5</f>
        <v>0</v>
      </c>
      <c r="B63" s="133">
        <f>SUMIFS(Odpisy!I6:I35,Odpisy!A6:A35,A63)</f>
        <v>0</v>
      </c>
    </row>
    <row r="64" spans="1:8">
      <c r="A64" s="132">
        <f>'PRVNÍ KROK - vyplnit Subjekty'!B6</f>
        <v>0</v>
      </c>
      <c r="B64" s="133">
        <f>SUMIFS(Odpisy!I6:I35,Odpisy!A6:A35,A64)</f>
        <v>0</v>
      </c>
    </row>
    <row r="65" spans="1:6">
      <c r="A65" s="132">
        <f>'PRVNÍ KROK - vyplnit Subjekty'!B7</f>
        <v>0</v>
      </c>
      <c r="B65" s="133">
        <f>SUMIFS(Odpisy!I6:I35,Odpisy!A6:A35,A65)</f>
        <v>0</v>
      </c>
      <c r="D65" s="148"/>
      <c r="E65" s="148"/>
      <c r="F65" s="148"/>
    </row>
    <row r="66" spans="1:6">
      <c r="A66" s="132">
        <f>'PRVNÍ KROK - vyplnit Subjekty'!B8</f>
        <v>0</v>
      </c>
      <c r="B66" s="133">
        <f>SUMIFS(Odpisy!I6:I35,Odpisy!A6:A35,A66)</f>
        <v>0</v>
      </c>
    </row>
    <row r="67" spans="1:6">
      <c r="A67" s="132">
        <f>'PRVNÍ KROK - vyplnit Subjekty'!B9</f>
        <v>0</v>
      </c>
      <c r="B67" s="133">
        <f>SUMIFS(Odpisy!I6:I35,Odpisy!A6:A35,A67)</f>
        <v>0</v>
      </c>
    </row>
    <row r="68" spans="1:6">
      <c r="A68" s="132">
        <f>'PRVNÍ KROK - vyplnit Subjekty'!B10</f>
        <v>0</v>
      </c>
      <c r="B68" s="133">
        <f>SUMIFS(Odpisy!I6:I35,Odpisy!A6:A35,A68)</f>
        <v>0</v>
      </c>
    </row>
    <row r="69" spans="1:6">
      <c r="A69" s="132">
        <f>'PRVNÍ KROK - vyplnit Subjekty'!B11</f>
        <v>0</v>
      </c>
      <c r="B69" s="133">
        <f>SUMIFS(Odpisy!I6:I35,Odpisy!A6:A35,A69)</f>
        <v>0</v>
      </c>
    </row>
    <row r="70" spans="1:6">
      <c r="A70" s="132">
        <f>'PRVNÍ KROK - vyplnit Subjekty'!B12</f>
        <v>0</v>
      </c>
      <c r="B70" s="133">
        <f>SUMIFS(Odpisy!I6:I35,Odpisy!A6:A35,A70)</f>
        <v>0</v>
      </c>
    </row>
    <row r="71" spans="1:6">
      <c r="A71" s="132">
        <f>'PRVNÍ KROK - vyplnit Subjekty'!B13</f>
        <v>0</v>
      </c>
      <c r="B71" s="133">
        <f>SUMIFS(Odpisy!I6:I35,Odpisy!A6:A35,A71)</f>
        <v>0</v>
      </c>
    </row>
    <row r="72" spans="1:6">
      <c r="A72" s="132">
        <f>'PRVNÍ KROK - vyplnit Subjekty'!B14</f>
        <v>0</v>
      </c>
      <c r="B72" s="133">
        <f>SUMIFS(Odpisy!I6:I35,Odpisy!A6:A35,A72)</f>
        <v>0</v>
      </c>
    </row>
    <row r="73" spans="1:6">
      <c r="A73" s="124" t="s">
        <v>718</v>
      </c>
      <c r="B73" s="125">
        <f>B74+B85+B96+B107+B118+B129</f>
        <v>0</v>
      </c>
    </row>
    <row r="74" spans="1:6">
      <c r="A74" s="128" t="s">
        <v>719</v>
      </c>
      <c r="B74" s="129">
        <f>SUM(B75:B84)</f>
        <v>0</v>
      </c>
    </row>
    <row r="75" spans="1:6">
      <c r="A75" s="132">
        <f>'PRVNÍ KROK - vyplnit Subjekty'!B5</f>
        <v>0</v>
      </c>
      <c r="B75" s="133">
        <f>SUMIFS('Smluvní výzkum'!F6:F35,'Smluvní výzkum'!A6:A35,A8)</f>
        <v>0</v>
      </c>
    </row>
    <row r="76" spans="1:6">
      <c r="A76" s="132">
        <f>'PRVNÍ KROK - vyplnit Subjekty'!B6</f>
        <v>0</v>
      </c>
      <c r="B76" s="133">
        <f>SUMIFS('Smluvní výzkum'!F6:F35,'Smluvní výzkum'!A6:A35,A9)</f>
        <v>0</v>
      </c>
    </row>
    <row r="77" spans="1:6">
      <c r="A77" s="132">
        <f>'PRVNÍ KROK - vyplnit Subjekty'!B7</f>
        <v>0</v>
      </c>
      <c r="B77" s="133">
        <f>SUMIFS('Smluvní výzkum'!F6:F35,'Smluvní výzkum'!A6:A35,A10)</f>
        <v>0</v>
      </c>
    </row>
    <row r="78" spans="1:6">
      <c r="A78" s="132">
        <f>'PRVNÍ KROK - vyplnit Subjekty'!B8</f>
        <v>0</v>
      </c>
      <c r="B78" s="133">
        <f>SUMIFS('Smluvní výzkum'!F6:F35,'Smluvní výzkum'!A6:A35,A11)</f>
        <v>0</v>
      </c>
    </row>
    <row r="79" spans="1:6">
      <c r="A79" s="132">
        <f>'PRVNÍ KROK - vyplnit Subjekty'!B9</f>
        <v>0</v>
      </c>
      <c r="B79" s="133">
        <f>SUMIFS('Smluvní výzkum'!F6:F35,'Smluvní výzkum'!A6:A35,A12)</f>
        <v>0</v>
      </c>
    </row>
    <row r="80" spans="1:6">
      <c r="A80" s="132">
        <f>'PRVNÍ KROK - vyplnit Subjekty'!B10</f>
        <v>0</v>
      </c>
      <c r="B80" s="133">
        <f>SUMIFS('Smluvní výzkum'!F6:F35,'Smluvní výzkum'!A6:A35,A13)</f>
        <v>0</v>
      </c>
    </row>
    <row r="81" spans="1:2">
      <c r="A81" s="132">
        <f>'PRVNÍ KROK - vyplnit Subjekty'!B11</f>
        <v>0</v>
      </c>
      <c r="B81" s="133">
        <f>SUMIFS('Smluvní výzkum'!F6:F35,'Smluvní výzkum'!A6:A35,A14)</f>
        <v>0</v>
      </c>
    </row>
    <row r="82" spans="1:2">
      <c r="A82" s="132">
        <f>'PRVNÍ KROK - vyplnit Subjekty'!B12</f>
        <v>0</v>
      </c>
      <c r="B82" s="133">
        <f>SUMIFS('Smluvní výzkum'!F6:F35,'Smluvní výzkum'!A6:A35,A15)</f>
        <v>0</v>
      </c>
    </row>
    <row r="83" spans="1:2">
      <c r="A83" s="132">
        <f>'PRVNÍ KROK - vyplnit Subjekty'!B13</f>
        <v>0</v>
      </c>
      <c r="B83" s="133">
        <f>SUMIFS('Smluvní výzkum'!F6:F35,'Smluvní výzkum'!A6:A35,A16)</f>
        <v>0</v>
      </c>
    </row>
    <row r="84" spans="1:2">
      <c r="A84" s="132">
        <f>'PRVNÍ KROK - vyplnit Subjekty'!B14</f>
        <v>0</v>
      </c>
      <c r="B84" s="133">
        <f>SUMIFS('Smluvní výzkum'!F6:F35,'Smluvní výzkum'!A6:A35,A17)</f>
        <v>0</v>
      </c>
    </row>
    <row r="85" spans="1:2">
      <c r="A85" s="128" t="s">
        <v>720</v>
      </c>
      <c r="B85" s="129">
        <f>SUM(B86:B95)</f>
        <v>0</v>
      </c>
    </row>
    <row r="86" spans="1:2">
      <c r="A86" s="132">
        <f>'PRVNÍ KROK - vyplnit Subjekty'!B5</f>
        <v>0</v>
      </c>
      <c r="B86" s="133">
        <f>SUMIFS('Mzdy - Seznam zaměstnanců'!O7:O56,'Mzdy - Seznam zaměstnanců'!B7:B56,A19)</f>
        <v>0</v>
      </c>
    </row>
    <row r="87" spans="1:2">
      <c r="A87" s="132">
        <f>'PRVNÍ KROK - vyplnit Subjekty'!B6</f>
        <v>0</v>
      </c>
      <c r="B87" s="133">
        <f>SUMIFS('Mzdy - Seznam zaměstnanců'!O7:O56,'Mzdy - Seznam zaměstnanců'!B7:B56,A20)</f>
        <v>0</v>
      </c>
    </row>
    <row r="88" spans="1:2">
      <c r="A88" s="132">
        <f>'PRVNÍ KROK - vyplnit Subjekty'!B7</f>
        <v>0</v>
      </c>
      <c r="B88" s="133">
        <f>SUMIFS('Mzdy - Seznam zaměstnanců'!O7:O56,'Mzdy - Seznam zaměstnanců'!B7:B56,A21)</f>
        <v>0</v>
      </c>
    </row>
    <row r="89" spans="1:2">
      <c r="A89" s="132">
        <f>'PRVNÍ KROK - vyplnit Subjekty'!B8</f>
        <v>0</v>
      </c>
      <c r="B89" s="133">
        <f>SUMIFS('Mzdy - Seznam zaměstnanců'!O7:O56,'Mzdy - Seznam zaměstnanců'!B7:B56,A22)</f>
        <v>0</v>
      </c>
    </row>
    <row r="90" spans="1:2">
      <c r="A90" s="132">
        <f>'PRVNÍ KROK - vyplnit Subjekty'!B9</f>
        <v>0</v>
      </c>
      <c r="B90" s="133">
        <f>SUMIFS('Mzdy - Seznam zaměstnanců'!O7:O56,'Mzdy - Seznam zaměstnanců'!B7:B56,A23)</f>
        <v>0</v>
      </c>
    </row>
    <row r="91" spans="1:2">
      <c r="A91" s="132">
        <f>'PRVNÍ KROK - vyplnit Subjekty'!B10</f>
        <v>0</v>
      </c>
      <c r="B91" s="133">
        <f>SUMIFS('Mzdy - Seznam zaměstnanců'!O7:O56,'Mzdy - Seznam zaměstnanců'!B7:B56,A24)</f>
        <v>0</v>
      </c>
    </row>
    <row r="92" spans="1:2">
      <c r="A92" s="132">
        <f>'PRVNÍ KROK - vyplnit Subjekty'!B11</f>
        <v>0</v>
      </c>
      <c r="B92" s="133">
        <f>SUMIFS('Mzdy - Seznam zaměstnanců'!O7:O56,'Mzdy - Seznam zaměstnanců'!B7:B56,A25)</f>
        <v>0</v>
      </c>
    </row>
    <row r="93" spans="1:2">
      <c r="A93" s="132">
        <f>'PRVNÍ KROK - vyplnit Subjekty'!B12</f>
        <v>0</v>
      </c>
      <c r="B93" s="133">
        <f>SUMIFS('Mzdy - Seznam zaměstnanců'!O7:O56,'Mzdy - Seznam zaměstnanců'!B7:B56,A26)</f>
        <v>0</v>
      </c>
    </row>
    <row r="94" spans="1:2">
      <c r="A94" s="132">
        <f>'PRVNÍ KROK - vyplnit Subjekty'!B13</f>
        <v>0</v>
      </c>
      <c r="B94" s="133">
        <f>SUMIFS('Mzdy - Seznam zaměstnanců'!O7:O56,'Mzdy - Seznam zaměstnanců'!B7:B56,A27)</f>
        <v>0</v>
      </c>
    </row>
    <row r="95" spans="1:2">
      <c r="A95" s="132">
        <f>'PRVNÍ KROK - vyplnit Subjekty'!B14</f>
        <v>0</v>
      </c>
      <c r="B95" s="133">
        <f>SUMIFS('Mzdy - Seznam zaměstnanců'!O7:O56,'Mzdy - Seznam zaměstnanců'!B7:B56,A28)</f>
        <v>0</v>
      </c>
    </row>
    <row r="96" spans="1:2">
      <c r="A96" s="128" t="s">
        <v>721</v>
      </c>
      <c r="B96" s="129">
        <f>SUM(B97:B106)</f>
        <v>0</v>
      </c>
    </row>
    <row r="97" spans="1:2">
      <c r="A97" s="132">
        <f>'PRVNÍ KROK - vyplnit Subjekty'!B5</f>
        <v>0</v>
      </c>
      <c r="B97" s="133">
        <f>SUMIFS(Materiál!F6:F35,Materiál!A6:A35,A30)</f>
        <v>0</v>
      </c>
    </row>
    <row r="98" spans="1:2">
      <c r="A98" s="132">
        <f>'PRVNÍ KROK - vyplnit Subjekty'!B6</f>
        <v>0</v>
      </c>
      <c r="B98" s="133">
        <f>SUMIFS(Materiál!F6:F35,Materiál!A6:A35,A31)</f>
        <v>0</v>
      </c>
    </row>
    <row r="99" spans="1:2">
      <c r="A99" s="132">
        <f>'PRVNÍ KROK - vyplnit Subjekty'!B7</f>
        <v>0</v>
      </c>
      <c r="B99" s="133">
        <f>SUMIFS(Materiál!F6:F35,Materiál!A6:A35,A32)</f>
        <v>0</v>
      </c>
    </row>
    <row r="100" spans="1:2">
      <c r="A100" s="132">
        <f>'PRVNÍ KROK - vyplnit Subjekty'!B8</f>
        <v>0</v>
      </c>
      <c r="B100" s="133">
        <f>SUMIFS(Materiál!F6:F35,Materiál!A6:A35,A33)</f>
        <v>0</v>
      </c>
    </row>
    <row r="101" spans="1:2">
      <c r="A101" s="132">
        <f>'PRVNÍ KROK - vyplnit Subjekty'!B9</f>
        <v>0</v>
      </c>
      <c r="B101" s="133">
        <f>SUMIFS(Materiál!F6:F35,Materiál!A6:A35,A34)</f>
        <v>0</v>
      </c>
    </row>
    <row r="102" spans="1:2">
      <c r="A102" s="132">
        <f>'PRVNÍ KROK - vyplnit Subjekty'!B10</f>
        <v>0</v>
      </c>
      <c r="B102" s="133">
        <f>SUMIFS(Materiál!F6:F35,Materiál!A6:A35,A35)</f>
        <v>0</v>
      </c>
    </row>
    <row r="103" spans="1:2">
      <c r="A103" s="132">
        <f>'PRVNÍ KROK - vyplnit Subjekty'!B11</f>
        <v>0</v>
      </c>
      <c r="B103" s="133">
        <f>SUMIFS(Materiál!F6:F35,Materiál!A6:A35,A36)</f>
        <v>0</v>
      </c>
    </row>
    <row r="104" spans="1:2">
      <c r="A104" s="132">
        <f>'PRVNÍ KROK - vyplnit Subjekty'!B12</f>
        <v>0</v>
      </c>
      <c r="B104" s="133">
        <f>SUMIFS(Materiál!F6:F35,Materiál!A6:A35,A37)</f>
        <v>0</v>
      </c>
    </row>
    <row r="105" spans="1:2">
      <c r="A105" s="132">
        <f>'PRVNÍ KROK - vyplnit Subjekty'!B13</f>
        <v>0</v>
      </c>
      <c r="B105" s="133">
        <f>SUMIFS(Materiál!F6:F35,Materiál!A6:A35,A38)</f>
        <v>0</v>
      </c>
    </row>
    <row r="106" spans="1:2">
      <c r="A106" s="132">
        <f>'PRVNÍ KROK - vyplnit Subjekty'!B14</f>
        <v>0</v>
      </c>
      <c r="B106" s="133">
        <f>SUMIFS(Materiál!F6:F35,Materiál!A6:A35,A39)</f>
        <v>0</v>
      </c>
    </row>
    <row r="107" spans="1:2">
      <c r="A107" s="128" t="s">
        <v>757</v>
      </c>
      <c r="B107" s="129">
        <f>SUM(B108:B117)</f>
        <v>0</v>
      </c>
    </row>
    <row r="108" spans="1:2">
      <c r="A108" s="132">
        <f>'PRVNÍ KROK - vyplnit Subjekty'!B5</f>
        <v>0</v>
      </c>
      <c r="B108" s="133">
        <f>SUMIFS('Ostatní provozní náklady'!F6:F35,'Ostatní provozní náklady'!A6:A35,A41)</f>
        <v>0</v>
      </c>
    </row>
    <row r="109" spans="1:2">
      <c r="A109" s="132">
        <f>'PRVNÍ KROK - vyplnit Subjekty'!B6</f>
        <v>0</v>
      </c>
      <c r="B109" s="133">
        <f>SUMIFS('Ostatní provozní náklady'!F6:F35,'Ostatní provozní náklady'!A6:A35,A42)</f>
        <v>0</v>
      </c>
    </row>
    <row r="110" spans="1:2">
      <c r="A110" s="132">
        <f>'PRVNÍ KROK - vyplnit Subjekty'!B7</f>
        <v>0</v>
      </c>
      <c r="B110" s="133">
        <f>SUMIFS('Ostatní provozní náklady'!F6:F35,'Ostatní provozní náklady'!A6:A35,A43)</f>
        <v>0</v>
      </c>
    </row>
    <row r="111" spans="1:2">
      <c r="A111" s="132">
        <f>'PRVNÍ KROK - vyplnit Subjekty'!B8</f>
        <v>0</v>
      </c>
      <c r="B111" s="133">
        <f>SUMIFS('Ostatní provozní náklady'!F6:F35,'Ostatní provozní náklady'!A6:A35,A44)</f>
        <v>0</v>
      </c>
    </row>
    <row r="112" spans="1:2">
      <c r="A112" s="132">
        <f>'PRVNÍ KROK - vyplnit Subjekty'!B9</f>
        <v>0</v>
      </c>
      <c r="B112" s="133">
        <f>SUMIFS('Ostatní provozní náklady'!F6:F35,'Ostatní provozní náklady'!A6:A35,A45)</f>
        <v>0</v>
      </c>
    </row>
    <row r="113" spans="1:2">
      <c r="A113" s="132">
        <f>'PRVNÍ KROK - vyplnit Subjekty'!B10</f>
        <v>0</v>
      </c>
      <c r="B113" s="133">
        <f>SUMIFS('Ostatní provozní náklady'!F6:F35,'Ostatní provozní náklady'!A6:A35,A46)</f>
        <v>0</v>
      </c>
    </row>
    <row r="114" spans="1:2">
      <c r="A114" s="132">
        <f>'PRVNÍ KROK - vyplnit Subjekty'!B11</f>
        <v>0</v>
      </c>
      <c r="B114" s="133">
        <f>SUMIFS('Ostatní provozní náklady'!F6:F35,'Ostatní provozní náklady'!A6:A35,A47)</f>
        <v>0</v>
      </c>
    </row>
    <row r="115" spans="1:2">
      <c r="A115" s="132">
        <f>'PRVNÍ KROK - vyplnit Subjekty'!B12</f>
        <v>0</v>
      </c>
      <c r="B115" s="133">
        <f>SUMIFS('Ostatní provozní náklady'!F6:F35,'Ostatní provozní náklady'!A6:A35,A48)</f>
        <v>0</v>
      </c>
    </row>
    <row r="116" spans="1:2">
      <c r="A116" s="132">
        <f>'PRVNÍ KROK - vyplnit Subjekty'!B13</f>
        <v>0</v>
      </c>
      <c r="B116" s="133">
        <f>SUMIFS('Ostatní provozní náklady'!F6:F35,'Ostatní provozní náklady'!A6:A35,A49)</f>
        <v>0</v>
      </c>
    </row>
    <row r="117" spans="1:2">
      <c r="A117" s="132">
        <f>'PRVNÍ KROK - vyplnit Subjekty'!B14</f>
        <v>0</v>
      </c>
      <c r="B117" s="133">
        <f>SUMIFS('Ostatní provozní náklady'!F6:F35,'Ostatní provozní náklady'!A6:A35,A50)</f>
        <v>0</v>
      </c>
    </row>
    <row r="118" spans="1:2">
      <c r="A118" s="128" t="s">
        <v>722</v>
      </c>
      <c r="B118" s="129">
        <f>SUM(B119:B128)</f>
        <v>0</v>
      </c>
    </row>
    <row r="119" spans="1:2">
      <c r="A119" s="132">
        <f>'PRVNÍ KROK - vyplnit Subjekty'!B5</f>
        <v>0</v>
      </c>
      <c r="B119" s="133">
        <f>'Ostatní režie'!E6</f>
        <v>0</v>
      </c>
    </row>
    <row r="120" spans="1:2">
      <c r="A120" s="132">
        <f>'PRVNÍ KROK - vyplnit Subjekty'!B6</f>
        <v>0</v>
      </c>
      <c r="B120" s="133">
        <f>'Ostatní režie'!E7</f>
        <v>0</v>
      </c>
    </row>
    <row r="121" spans="1:2">
      <c r="A121" s="132">
        <f>'PRVNÍ KROK - vyplnit Subjekty'!B7</f>
        <v>0</v>
      </c>
      <c r="B121" s="133">
        <f>'Ostatní režie'!E8</f>
        <v>0</v>
      </c>
    </row>
    <row r="122" spans="1:2">
      <c r="A122" s="132">
        <f>'PRVNÍ KROK - vyplnit Subjekty'!B8</f>
        <v>0</v>
      </c>
      <c r="B122" s="133">
        <f>'Ostatní režie'!E9</f>
        <v>0</v>
      </c>
    </row>
    <row r="123" spans="1:2">
      <c r="A123" s="132">
        <f>'PRVNÍ KROK - vyplnit Subjekty'!B9</f>
        <v>0</v>
      </c>
      <c r="B123" s="133">
        <f>'Ostatní režie'!E10</f>
        <v>0</v>
      </c>
    </row>
    <row r="124" spans="1:2">
      <c r="A124" s="132">
        <f>'PRVNÍ KROK - vyplnit Subjekty'!B10</f>
        <v>0</v>
      </c>
      <c r="B124" s="133">
        <f>'Ostatní režie'!E11</f>
        <v>0</v>
      </c>
    </row>
    <row r="125" spans="1:2">
      <c r="A125" s="132">
        <f>'PRVNÍ KROK - vyplnit Subjekty'!B11</f>
        <v>0</v>
      </c>
      <c r="B125" s="133">
        <f>'Ostatní režie'!E12</f>
        <v>0</v>
      </c>
    </row>
    <row r="126" spans="1:2">
      <c r="A126" s="132">
        <f>'PRVNÍ KROK - vyplnit Subjekty'!B12</f>
        <v>0</v>
      </c>
      <c r="B126" s="133">
        <f>'Ostatní režie'!E13</f>
        <v>0</v>
      </c>
    </row>
    <row r="127" spans="1:2">
      <c r="A127" s="132">
        <f>'PRVNÍ KROK - vyplnit Subjekty'!B13</f>
        <v>0</v>
      </c>
      <c r="B127" s="133">
        <f>'Ostatní režie'!E14</f>
        <v>0</v>
      </c>
    </row>
    <row r="128" spans="1:2">
      <c r="A128" s="132">
        <f>'PRVNÍ KROK - vyplnit Subjekty'!B14</f>
        <v>0</v>
      </c>
      <c r="B128" s="133">
        <f>'Ostatní režie'!E15</f>
        <v>0</v>
      </c>
    </row>
    <row r="129" spans="1:2">
      <c r="A129" s="128" t="s">
        <v>723</v>
      </c>
      <c r="B129" s="129">
        <f>SUM(B130:B139)</f>
        <v>0</v>
      </c>
    </row>
    <row r="130" spans="1:2">
      <c r="A130" s="132">
        <f>'PRVNÍ KROK - vyplnit Subjekty'!B5</f>
        <v>0</v>
      </c>
      <c r="B130" s="133">
        <f>SUMIFS(Odpisy!J6:J35,Odpisy!A6:A35,A63)</f>
        <v>0</v>
      </c>
    </row>
    <row r="131" spans="1:2">
      <c r="A131" s="132">
        <f>'PRVNÍ KROK - vyplnit Subjekty'!B6</f>
        <v>0</v>
      </c>
      <c r="B131" s="133">
        <f>SUMIFS(Odpisy!J6:J35,Odpisy!A6:A35,A64)</f>
        <v>0</v>
      </c>
    </row>
    <row r="132" spans="1:2">
      <c r="A132" s="132">
        <f>'PRVNÍ KROK - vyplnit Subjekty'!B7</f>
        <v>0</v>
      </c>
      <c r="B132" s="133">
        <f>SUMIFS(Odpisy!J6:J35,Odpisy!A6:A35,A65)</f>
        <v>0</v>
      </c>
    </row>
    <row r="133" spans="1:2">
      <c r="A133" s="132">
        <f>'PRVNÍ KROK - vyplnit Subjekty'!B8</f>
        <v>0</v>
      </c>
      <c r="B133" s="133">
        <f>SUMIFS(Odpisy!J6:J35,Odpisy!A6:A35,A66)</f>
        <v>0</v>
      </c>
    </row>
    <row r="134" spans="1:2">
      <c r="A134" s="132">
        <f>'PRVNÍ KROK - vyplnit Subjekty'!B9</f>
        <v>0</v>
      </c>
      <c r="B134" s="133">
        <f>SUMIFS(Odpisy!J6:J35,Odpisy!A6:A35,A67)</f>
        <v>0</v>
      </c>
    </row>
    <row r="135" spans="1:2">
      <c r="A135" s="132">
        <f>'PRVNÍ KROK - vyplnit Subjekty'!B10</f>
        <v>0</v>
      </c>
      <c r="B135" s="133">
        <f>SUMIFS(Odpisy!J6:J35,Odpisy!A6:A35,A68)</f>
        <v>0</v>
      </c>
    </row>
    <row r="136" spans="1:2">
      <c r="A136" s="132">
        <f>'PRVNÍ KROK - vyplnit Subjekty'!B11</f>
        <v>0</v>
      </c>
      <c r="B136" s="133">
        <f>SUMIFS(Odpisy!J6:J35,Odpisy!A6:A35,A69)</f>
        <v>0</v>
      </c>
    </row>
    <row r="137" spans="1:2">
      <c r="A137" s="132">
        <f>'PRVNÍ KROK - vyplnit Subjekty'!B12</f>
        <v>0</v>
      </c>
      <c r="B137" s="133">
        <f>SUMIFS(Odpisy!J6:J35,Odpisy!A6:A35,A70)</f>
        <v>0</v>
      </c>
    </row>
    <row r="138" spans="1:2">
      <c r="A138" s="132">
        <f>'PRVNÍ KROK - vyplnit Subjekty'!B13</f>
        <v>0</v>
      </c>
      <c r="B138" s="133">
        <f>SUMIFS(Odpisy!J6:J35,Odpisy!A6:A35,A71)</f>
        <v>0</v>
      </c>
    </row>
    <row r="139" spans="1:2">
      <c r="A139" s="132">
        <f>'PRVNÍ KROK - vyplnit Subjekty'!B14</f>
        <v>0</v>
      </c>
      <c r="B139" s="133">
        <f>SUMIFS(Odpisy!J6:J35,Odpisy!A6:A35,A72)</f>
        <v>0</v>
      </c>
    </row>
  </sheetData>
  <sheetProtection algorithmName="SHA-512" hashValue="zmX6S+j/6p/9A29k70OLw+25E76YIFNdVWGB7lIf9gyG7Bkso/79dLN1aFVWuOyLbS8hGzquag7hYENXGa3eeQ==" saltValue="CyKN5VfbCLp35GhqLBgXrQ==" spinCount="100000" sheet="1" objects="1" scenarios="1"/>
  <mergeCells count="29">
    <mergeCell ref="E16:G16"/>
    <mergeCell ref="E17:G17"/>
    <mergeCell ref="E11:G11"/>
    <mergeCell ref="E12:G12"/>
    <mergeCell ref="J14:J15"/>
    <mergeCell ref="J10:J12"/>
    <mergeCell ref="E14:G14"/>
    <mergeCell ref="E15:G15"/>
    <mergeCell ref="D7:G7"/>
    <mergeCell ref="E8:G8"/>
    <mergeCell ref="E9:G9"/>
    <mergeCell ref="E10:G10"/>
    <mergeCell ref="E13:G13"/>
    <mergeCell ref="A1:H3"/>
    <mergeCell ref="D4:H4"/>
    <mergeCell ref="D5:G5"/>
    <mergeCell ref="D6:G6"/>
    <mergeCell ref="A4:B4"/>
    <mergeCell ref="D40:E40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</mergeCells>
  <phoneticPr fontId="4" type="noConversion"/>
  <conditionalFormatting sqref="H5">
    <cfRule type="cellIs" dxfId="5" priority="5" operator="greaterThan">
      <formula>0.3</formula>
    </cfRule>
    <cfRule type="cellIs" dxfId="4" priority="6" operator="lessThanOrEqual">
      <formula>0.3</formula>
    </cfRule>
  </conditionalFormatting>
  <conditionalFormatting sqref="H6">
    <cfRule type="cellIs" dxfId="3" priority="3" operator="greaterThan">
      <formula>0.2</formula>
    </cfRule>
    <cfRule type="cellIs" dxfId="2" priority="4" operator="lessThanOrEqual">
      <formula>0.2</formula>
    </cfRule>
  </conditionalFormatting>
  <conditionalFormatting sqref="H8">
    <cfRule type="cellIs" dxfId="1" priority="1" operator="lessThan">
      <formula>0.5</formula>
    </cfRule>
    <cfRule type="cellIs" dxfId="0" priority="2" operator="greaterThanOrEqual">
      <formula>0.5</formula>
    </cfRule>
  </conditionalFormatting>
  <dataValidations count="1">
    <dataValidation type="whole" operator="greaterThanOrEqual" allowBlank="1" showInputMessage="1" showErrorMessage="1" sqref="B8:B17 B19:B28" xr:uid="{35724863-576C-463E-917D-ADE9A743B760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687266-3261-40B2-81B8-3FD1C7A7213E}">
          <x14:formula1>
            <xm:f>List2!$A$1:$A$11</xm:f>
          </x14:formula1>
          <xm:sqref>G20:G39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F5DD-7B73-486E-97D7-01B2D22CC816}">
  <dimension ref="A1:A11"/>
  <sheetViews>
    <sheetView workbookViewId="0">
      <selection activeCell="F13" sqref="F13"/>
    </sheetView>
  </sheetViews>
  <sheetFormatPr defaultRowHeight="14.5"/>
  <sheetData>
    <row r="1" spans="1:1">
      <c r="A1" s="50">
        <v>0.85</v>
      </c>
    </row>
    <row r="2" spans="1:1">
      <c r="A2" s="50">
        <v>0.8</v>
      </c>
    </row>
    <row r="3" spans="1:1">
      <c r="A3" s="50">
        <v>0.75</v>
      </c>
    </row>
    <row r="4" spans="1:1">
      <c r="A4" s="50">
        <v>0.7</v>
      </c>
    </row>
    <row r="5" spans="1:1">
      <c r="A5" s="50">
        <v>0.65</v>
      </c>
    </row>
    <row r="6" spans="1:1">
      <c r="A6" s="50">
        <v>0.6</v>
      </c>
    </row>
    <row r="7" spans="1:1">
      <c r="A7" s="50">
        <v>0.5</v>
      </c>
    </row>
    <row r="8" spans="1:1">
      <c r="A8" s="50">
        <v>0.45</v>
      </c>
    </row>
    <row r="9" spans="1:1">
      <c r="A9" s="50">
        <v>0.4</v>
      </c>
    </row>
    <row r="10" spans="1:1">
      <c r="A10" s="50">
        <v>0.35</v>
      </c>
    </row>
    <row r="11" spans="1:1">
      <c r="A11" s="50">
        <v>0.25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D3DB-6D16-4E68-BD44-C50BE5A18524}">
  <sheetPr>
    <tabColor rgb="FFFF0000"/>
  </sheetPr>
  <dimension ref="A1:L14"/>
  <sheetViews>
    <sheetView tabSelected="1" workbookViewId="0">
      <selection activeCell="B5" sqref="B5"/>
    </sheetView>
  </sheetViews>
  <sheetFormatPr defaultRowHeight="14.5"/>
  <cols>
    <col min="1" max="1" width="15.7265625" style="50" bestFit="1" customWidth="1"/>
    <col min="2" max="2" width="42.7265625" customWidth="1"/>
  </cols>
  <sheetData>
    <row r="1" spans="1:12" s="59" customFormat="1">
      <c r="A1" s="172"/>
      <c r="B1" s="172"/>
      <c r="C1" s="70"/>
      <c r="D1" s="70"/>
      <c r="E1" s="70"/>
      <c r="F1" s="70"/>
      <c r="G1" s="70"/>
      <c r="H1" s="8"/>
      <c r="J1" s="52"/>
      <c r="K1" s="55"/>
      <c r="L1" s="55"/>
    </row>
    <row r="2" spans="1:12" s="59" customFormat="1">
      <c r="A2" s="172"/>
      <c r="B2" s="172"/>
      <c r="C2" s="70"/>
      <c r="D2" s="70"/>
      <c r="E2" s="70"/>
      <c r="F2" s="70"/>
      <c r="G2" s="70"/>
      <c r="H2" s="8"/>
      <c r="J2" s="52"/>
      <c r="K2" s="55"/>
      <c r="L2" s="55"/>
    </row>
    <row r="3" spans="1:12" s="59" customFormat="1">
      <c r="A3" s="173"/>
      <c r="B3" s="173"/>
      <c r="C3" s="70"/>
      <c r="D3" s="70"/>
      <c r="E3" s="70"/>
      <c r="F3" s="70"/>
      <c r="G3" s="70"/>
      <c r="H3" s="8"/>
      <c r="J3" s="52"/>
      <c r="K3" s="55"/>
      <c r="L3" s="55"/>
    </row>
    <row r="4" spans="1:12">
      <c r="A4" s="97"/>
      <c r="B4" s="98" t="s">
        <v>733</v>
      </c>
    </row>
    <row r="5" spans="1:12">
      <c r="A5" s="99" t="s">
        <v>728</v>
      </c>
      <c r="B5" s="100"/>
    </row>
    <row r="6" spans="1:12">
      <c r="A6" s="99" t="s">
        <v>729</v>
      </c>
      <c r="B6" s="100"/>
    </row>
    <row r="7" spans="1:12">
      <c r="A7" s="99" t="s">
        <v>730</v>
      </c>
      <c r="B7" s="100"/>
    </row>
    <row r="8" spans="1:12">
      <c r="A8" s="99" t="s">
        <v>731</v>
      </c>
      <c r="B8" s="100"/>
    </row>
    <row r="9" spans="1:12">
      <c r="A9" s="99" t="s">
        <v>732</v>
      </c>
      <c r="B9" s="100"/>
    </row>
    <row r="10" spans="1:12">
      <c r="A10" s="99" t="s">
        <v>770</v>
      </c>
      <c r="B10" s="100"/>
    </row>
    <row r="11" spans="1:12">
      <c r="A11" s="99" t="s">
        <v>771</v>
      </c>
      <c r="B11" s="100"/>
    </row>
    <row r="12" spans="1:12">
      <c r="A12" s="99" t="s">
        <v>772</v>
      </c>
      <c r="B12" s="100"/>
    </row>
    <row r="13" spans="1:12">
      <c r="A13" s="99" t="s">
        <v>773</v>
      </c>
      <c r="B13" s="100"/>
    </row>
    <row r="14" spans="1:12">
      <c r="A14" s="99" t="s">
        <v>774</v>
      </c>
      <c r="B14" s="100"/>
    </row>
  </sheetData>
  <mergeCells count="1">
    <mergeCell ref="A1:B3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588B-2703-46FA-9F2B-54835FD70432}">
  <dimension ref="A3:N38"/>
  <sheetViews>
    <sheetView showGridLines="0" workbookViewId="0">
      <selection activeCell="R31" sqref="R31"/>
    </sheetView>
  </sheetViews>
  <sheetFormatPr defaultRowHeight="14.5"/>
  <cols>
    <col min="1" max="16384" width="8.7265625" style="59"/>
  </cols>
  <sheetData>
    <row r="3" spans="1:14" ht="15" thickBot="1"/>
    <row r="4" spans="1:14" ht="19" thickBot="1">
      <c r="A4" s="192" t="s">
        <v>781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1:14">
      <c r="A5" s="195" t="s">
        <v>57</v>
      </c>
      <c r="B5" s="196"/>
      <c r="C5" s="196"/>
      <c r="D5" s="196"/>
      <c r="E5" s="197" t="s">
        <v>58</v>
      </c>
      <c r="F5" s="197"/>
      <c r="G5" s="197"/>
      <c r="H5" s="197"/>
      <c r="I5" s="197"/>
      <c r="J5" s="197"/>
      <c r="K5" s="197"/>
      <c r="L5" s="197"/>
      <c r="M5" s="197"/>
      <c r="N5" s="198"/>
    </row>
    <row r="6" spans="1:14" ht="15" customHeight="1">
      <c r="A6" s="189" t="s">
        <v>2</v>
      </c>
      <c r="B6" s="190"/>
      <c r="C6" s="190"/>
      <c r="D6" s="190"/>
      <c r="E6" s="190" t="s">
        <v>59</v>
      </c>
      <c r="F6" s="190"/>
      <c r="G6" s="190"/>
      <c r="H6" s="190"/>
      <c r="I6" s="190"/>
      <c r="J6" s="190"/>
      <c r="K6" s="190"/>
      <c r="L6" s="190"/>
      <c r="M6" s="190"/>
      <c r="N6" s="191"/>
    </row>
    <row r="7" spans="1:14">
      <c r="A7" s="189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</row>
    <row r="8" spans="1:14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1:14" ht="15" customHeight="1">
      <c r="A9" s="189" t="s">
        <v>55</v>
      </c>
      <c r="B9" s="190"/>
      <c r="C9" s="190"/>
      <c r="D9" s="190"/>
      <c r="E9" s="190" t="s">
        <v>782</v>
      </c>
      <c r="F9" s="190"/>
      <c r="G9" s="190"/>
      <c r="H9" s="190"/>
      <c r="I9" s="190"/>
      <c r="J9" s="190"/>
      <c r="K9" s="190"/>
      <c r="L9" s="190"/>
      <c r="M9" s="190"/>
      <c r="N9" s="191"/>
    </row>
    <row r="10" spans="1:14">
      <c r="A10" s="18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</row>
    <row r="11" spans="1:14">
      <c r="A11" s="189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</row>
    <row r="12" spans="1:14">
      <c r="A12" s="189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</row>
    <row r="13" spans="1:14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</row>
    <row r="14" spans="1:14" ht="15" customHeight="1">
      <c r="A14" s="189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1"/>
    </row>
    <row r="15" spans="1:14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1"/>
    </row>
    <row r="16" spans="1:14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</row>
    <row r="17" spans="1:14" ht="15" customHeight="1">
      <c r="A17" s="183" t="s">
        <v>60</v>
      </c>
      <c r="B17" s="175"/>
      <c r="C17" s="175"/>
      <c r="D17" s="184"/>
      <c r="E17" s="174" t="s">
        <v>65</v>
      </c>
      <c r="F17" s="175"/>
      <c r="G17" s="175"/>
      <c r="H17" s="175"/>
      <c r="I17" s="175"/>
      <c r="J17" s="175"/>
      <c r="K17" s="175"/>
      <c r="L17" s="175"/>
      <c r="M17" s="175"/>
      <c r="N17" s="176"/>
    </row>
    <row r="18" spans="1:14">
      <c r="A18" s="185"/>
      <c r="B18" s="178"/>
      <c r="C18" s="178"/>
      <c r="D18" s="186"/>
      <c r="E18" s="177"/>
      <c r="F18" s="178"/>
      <c r="G18" s="178"/>
      <c r="H18" s="178"/>
      <c r="I18" s="178"/>
      <c r="J18" s="178"/>
      <c r="K18" s="178"/>
      <c r="L18" s="178"/>
      <c r="M18" s="178"/>
      <c r="N18" s="179"/>
    </row>
    <row r="19" spans="1:14">
      <c r="A19" s="187"/>
      <c r="B19" s="181"/>
      <c r="C19" s="181"/>
      <c r="D19" s="188"/>
      <c r="E19" s="180"/>
      <c r="F19" s="181"/>
      <c r="G19" s="181"/>
      <c r="H19" s="181"/>
      <c r="I19" s="181"/>
      <c r="J19" s="181"/>
      <c r="K19" s="181"/>
      <c r="L19" s="181"/>
      <c r="M19" s="181"/>
      <c r="N19" s="182"/>
    </row>
    <row r="20" spans="1:14" ht="15" customHeight="1">
      <c r="A20" s="183" t="s">
        <v>783</v>
      </c>
      <c r="B20" s="175"/>
      <c r="C20" s="175"/>
      <c r="D20" s="184"/>
      <c r="E20" s="174" t="s">
        <v>784</v>
      </c>
      <c r="F20" s="175"/>
      <c r="G20" s="175"/>
      <c r="H20" s="175"/>
      <c r="I20" s="175"/>
      <c r="J20" s="175"/>
      <c r="K20" s="175"/>
      <c r="L20" s="175"/>
      <c r="M20" s="175"/>
      <c r="N20" s="176"/>
    </row>
    <row r="21" spans="1:14">
      <c r="A21" s="185"/>
      <c r="B21" s="178"/>
      <c r="C21" s="178"/>
      <c r="D21" s="186"/>
      <c r="E21" s="177"/>
      <c r="F21" s="178"/>
      <c r="G21" s="178"/>
      <c r="H21" s="178"/>
      <c r="I21" s="178"/>
      <c r="J21" s="178"/>
      <c r="K21" s="178"/>
      <c r="L21" s="178"/>
      <c r="M21" s="178"/>
      <c r="N21" s="179"/>
    </row>
    <row r="22" spans="1:14">
      <c r="A22" s="187"/>
      <c r="B22" s="181"/>
      <c r="C22" s="181"/>
      <c r="D22" s="188"/>
      <c r="E22" s="180"/>
      <c r="F22" s="181"/>
      <c r="G22" s="181"/>
      <c r="H22" s="181"/>
      <c r="I22" s="181"/>
      <c r="J22" s="181"/>
      <c r="K22" s="181"/>
      <c r="L22" s="181"/>
      <c r="M22" s="181"/>
      <c r="N22" s="182"/>
    </row>
    <row r="23" spans="1:14" ht="15" customHeight="1">
      <c r="A23" s="189" t="s">
        <v>61</v>
      </c>
      <c r="B23" s="190"/>
      <c r="C23" s="190"/>
      <c r="D23" s="190"/>
      <c r="E23" s="190" t="s">
        <v>66</v>
      </c>
      <c r="F23" s="190"/>
      <c r="G23" s="190"/>
      <c r="H23" s="190"/>
      <c r="I23" s="190"/>
      <c r="J23" s="190"/>
      <c r="K23" s="190"/>
      <c r="L23" s="190"/>
      <c r="M23" s="190"/>
      <c r="N23" s="191"/>
    </row>
    <row r="24" spans="1:14">
      <c r="A24" s="189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1"/>
    </row>
    <row r="25" spans="1:14" ht="15" customHeight="1">
      <c r="A25" s="189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1"/>
    </row>
    <row r="26" spans="1:14">
      <c r="A26" s="189" t="s">
        <v>62</v>
      </c>
      <c r="B26" s="190"/>
      <c r="C26" s="190"/>
      <c r="D26" s="190"/>
      <c r="E26" s="190" t="s">
        <v>785</v>
      </c>
      <c r="F26" s="190"/>
      <c r="G26" s="190"/>
      <c r="H26" s="190"/>
      <c r="I26" s="190"/>
      <c r="J26" s="190"/>
      <c r="K26" s="190"/>
      <c r="L26" s="190"/>
      <c r="M26" s="190"/>
      <c r="N26" s="191"/>
    </row>
    <row r="27" spans="1:14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1"/>
    </row>
    <row r="28" spans="1:14" ht="15" customHeight="1">
      <c r="A28" s="189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1"/>
    </row>
    <row r="29" spans="1:14">
      <c r="A29" s="189" t="s">
        <v>63</v>
      </c>
      <c r="B29" s="190"/>
      <c r="C29" s="190"/>
      <c r="D29" s="190"/>
      <c r="E29" s="190" t="s">
        <v>67</v>
      </c>
      <c r="F29" s="190"/>
      <c r="G29" s="190"/>
      <c r="H29" s="190"/>
      <c r="I29" s="190"/>
      <c r="J29" s="190"/>
      <c r="K29" s="190"/>
      <c r="L29" s="190"/>
      <c r="M29" s="190"/>
      <c r="N29" s="191"/>
    </row>
    <row r="30" spans="1:14">
      <c r="A30" s="189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1"/>
    </row>
    <row r="31" spans="1:14">
      <c r="A31" s="183" t="s">
        <v>786</v>
      </c>
      <c r="B31" s="175"/>
      <c r="C31" s="175"/>
      <c r="D31" s="184"/>
      <c r="E31" s="174" t="s">
        <v>68</v>
      </c>
      <c r="F31" s="175"/>
      <c r="G31" s="175"/>
      <c r="H31" s="175"/>
      <c r="I31" s="175"/>
      <c r="J31" s="175"/>
      <c r="K31" s="175"/>
      <c r="L31" s="175"/>
      <c r="M31" s="175"/>
      <c r="N31" s="176"/>
    </row>
    <row r="32" spans="1:14">
      <c r="A32" s="185"/>
      <c r="B32" s="178"/>
      <c r="C32" s="178"/>
      <c r="D32" s="186"/>
      <c r="E32" s="177"/>
      <c r="F32" s="178"/>
      <c r="G32" s="178"/>
      <c r="H32" s="178"/>
      <c r="I32" s="178"/>
      <c r="J32" s="178"/>
      <c r="K32" s="178"/>
      <c r="L32" s="178"/>
      <c r="M32" s="178"/>
      <c r="N32" s="179"/>
    </row>
    <row r="33" spans="1:14">
      <c r="A33" s="187"/>
      <c r="B33" s="181"/>
      <c r="C33" s="181"/>
      <c r="D33" s="188"/>
      <c r="E33" s="180"/>
      <c r="F33" s="181"/>
      <c r="G33" s="181"/>
      <c r="H33" s="181"/>
      <c r="I33" s="181"/>
      <c r="J33" s="181"/>
      <c r="K33" s="181"/>
      <c r="L33" s="181"/>
      <c r="M33" s="181"/>
      <c r="N33" s="182"/>
    </row>
    <row r="34" spans="1:14">
      <c r="A34" s="183" t="s">
        <v>787</v>
      </c>
      <c r="B34" s="175"/>
      <c r="C34" s="175"/>
      <c r="D34" s="184"/>
      <c r="E34" s="174" t="s">
        <v>788</v>
      </c>
      <c r="F34" s="175"/>
      <c r="G34" s="175"/>
      <c r="H34" s="175"/>
      <c r="I34" s="175"/>
      <c r="J34" s="175"/>
      <c r="K34" s="175"/>
      <c r="L34" s="175"/>
      <c r="M34" s="175"/>
      <c r="N34" s="176"/>
    </row>
    <row r="35" spans="1:14">
      <c r="A35" s="187"/>
      <c r="B35" s="181"/>
      <c r="C35" s="181"/>
      <c r="D35" s="188"/>
      <c r="E35" s="180"/>
      <c r="F35" s="181"/>
      <c r="G35" s="181"/>
      <c r="H35" s="181"/>
      <c r="I35" s="181"/>
      <c r="J35" s="181"/>
      <c r="K35" s="181"/>
      <c r="L35" s="181"/>
      <c r="M35" s="181"/>
      <c r="N35" s="182"/>
    </row>
    <row r="36" spans="1:14">
      <c r="A36" s="199" t="s">
        <v>789</v>
      </c>
      <c r="B36" s="200"/>
      <c r="C36" s="200"/>
      <c r="D36" s="200"/>
      <c r="E36" s="203" t="s">
        <v>790</v>
      </c>
      <c r="F36" s="203"/>
      <c r="G36" s="203"/>
      <c r="H36" s="203"/>
      <c r="I36" s="203"/>
      <c r="J36" s="203"/>
      <c r="K36" s="203"/>
      <c r="L36" s="203"/>
      <c r="M36" s="203"/>
      <c r="N36" s="204"/>
    </row>
    <row r="37" spans="1:14">
      <c r="A37" s="199"/>
      <c r="B37" s="200"/>
      <c r="C37" s="200"/>
      <c r="D37" s="200"/>
      <c r="E37" s="203"/>
      <c r="F37" s="203"/>
      <c r="G37" s="203"/>
      <c r="H37" s="203"/>
      <c r="I37" s="203"/>
      <c r="J37" s="203"/>
      <c r="K37" s="203"/>
      <c r="L37" s="203"/>
      <c r="M37" s="203"/>
      <c r="N37" s="204"/>
    </row>
    <row r="38" spans="1:14" ht="15" thickBot="1">
      <c r="A38" s="201"/>
      <c r="B38" s="202"/>
      <c r="C38" s="202"/>
      <c r="D38" s="202"/>
      <c r="E38" s="205"/>
      <c r="F38" s="205"/>
      <c r="G38" s="205"/>
      <c r="H38" s="205"/>
      <c r="I38" s="205"/>
      <c r="J38" s="205"/>
      <c r="K38" s="205"/>
      <c r="L38" s="205"/>
      <c r="M38" s="205"/>
      <c r="N38" s="206"/>
    </row>
  </sheetData>
  <mergeCells count="23">
    <mergeCell ref="A31:D33"/>
    <mergeCell ref="E31:N33"/>
    <mergeCell ref="A34:D35"/>
    <mergeCell ref="E34:N35"/>
    <mergeCell ref="A36:D38"/>
    <mergeCell ref="E36:N38"/>
    <mergeCell ref="A23:D25"/>
    <mergeCell ref="E23:N25"/>
    <mergeCell ref="A26:D28"/>
    <mergeCell ref="E26:N28"/>
    <mergeCell ref="A29:D30"/>
    <mergeCell ref="E29:N30"/>
    <mergeCell ref="A4:N4"/>
    <mergeCell ref="A5:D5"/>
    <mergeCell ref="E5:N5"/>
    <mergeCell ref="E6:N8"/>
    <mergeCell ref="A6:D8"/>
    <mergeCell ref="E17:N19"/>
    <mergeCell ref="E20:N22"/>
    <mergeCell ref="A17:D19"/>
    <mergeCell ref="A20:D22"/>
    <mergeCell ref="A9:D16"/>
    <mergeCell ref="E9:N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45F63-A050-4212-AC36-C574ED613C6B}">
  <sheetPr>
    <tabColor rgb="FF99CCFF"/>
  </sheetPr>
  <dimension ref="A4:O57"/>
  <sheetViews>
    <sheetView showGridLines="0" workbookViewId="0">
      <pane ySplit="6" topLeftCell="A7" activePane="bottomLeft" state="frozen"/>
      <selection pane="bottomLeft" activeCell="B7" sqref="B7"/>
    </sheetView>
  </sheetViews>
  <sheetFormatPr defaultRowHeight="14.5"/>
  <cols>
    <col min="1" max="1" width="6.81640625" customWidth="1"/>
    <col min="2" max="2" width="21.7265625" style="59" customWidth="1"/>
    <col min="3" max="3" width="27.1796875" style="3" bestFit="1" customWidth="1"/>
    <col min="4" max="4" width="22.81640625" style="56" bestFit="1" customWidth="1"/>
    <col min="5" max="5" width="22.81640625" style="3" customWidth="1"/>
    <col min="6" max="7" width="22.81640625" style="56" customWidth="1"/>
    <col min="8" max="8" width="29.81640625" style="3" customWidth="1"/>
    <col min="9" max="9" width="30" style="3" bestFit="1" customWidth="1"/>
    <col min="10" max="11" width="28" style="80" customWidth="1"/>
    <col min="12" max="12" width="27.54296875" customWidth="1"/>
    <col min="13" max="13" width="20.7265625" style="52" customWidth="1"/>
    <col min="14" max="15" width="20.7265625" style="81" customWidth="1"/>
  </cols>
  <sheetData>
    <row r="4" spans="1:15" ht="21.5" thickBot="1">
      <c r="A4" s="215" t="s">
        <v>726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</row>
    <row r="5" spans="1:15" ht="44" thickBot="1">
      <c r="A5" s="222" t="s">
        <v>3</v>
      </c>
      <c r="B5" s="207" t="s">
        <v>734</v>
      </c>
      <c r="C5" s="207" t="s">
        <v>2</v>
      </c>
      <c r="D5" s="220" t="s">
        <v>55</v>
      </c>
      <c r="E5" s="207" t="s">
        <v>54</v>
      </c>
      <c r="F5" s="220" t="s">
        <v>791</v>
      </c>
      <c r="G5" s="220" t="s">
        <v>61</v>
      </c>
      <c r="H5" s="207" t="s">
        <v>62</v>
      </c>
      <c r="I5" s="207" t="s">
        <v>63</v>
      </c>
      <c r="J5" s="218" t="s">
        <v>56</v>
      </c>
      <c r="K5" s="224" t="s">
        <v>787</v>
      </c>
      <c r="L5" s="53" t="s">
        <v>64</v>
      </c>
      <c r="M5" s="209" t="s">
        <v>692</v>
      </c>
      <c r="N5" s="211" t="s">
        <v>693</v>
      </c>
      <c r="O5" s="213" t="s">
        <v>694</v>
      </c>
    </row>
    <row r="6" spans="1:15" ht="15" thickBot="1">
      <c r="A6" s="223"/>
      <c r="B6" s="208"/>
      <c r="C6" s="208"/>
      <c r="D6" s="221"/>
      <c r="E6" s="208"/>
      <c r="F6" s="221"/>
      <c r="G6" s="221"/>
      <c r="H6" s="208"/>
      <c r="I6" s="208"/>
      <c r="J6" s="219"/>
      <c r="K6" s="225"/>
      <c r="L6" s="54" t="str">
        <f>IF(J7="","",SUM(J7:J56))</f>
        <v/>
      </c>
      <c r="M6" s="210"/>
      <c r="N6" s="212"/>
      <c r="O6" s="214"/>
    </row>
    <row r="7" spans="1:15">
      <c r="A7" s="92" t="s">
        <v>4</v>
      </c>
      <c r="B7" s="93"/>
      <c r="C7" s="94"/>
      <c r="D7" s="95"/>
      <c r="E7" s="94"/>
      <c r="F7" s="95"/>
      <c r="G7" s="95"/>
      <c r="H7" s="96"/>
      <c r="I7" s="94"/>
      <c r="J7" s="166" t="str">
        <f>IF(OR(B7="",C7="",D7="",E7="",F7="",G7="",H7="",I7=""),"",D7*H7*I7*1.338)</f>
        <v/>
      </c>
      <c r="K7" s="156"/>
      <c r="L7" t="str">
        <f t="shared" ref="L7:L38" si="0">IF(COUNTIF(C:C,C7)&gt;1=TRUE,"Chyba vyplnění, rozlište stejné pozice číslem","")</f>
        <v/>
      </c>
      <c r="M7" s="165"/>
      <c r="N7" s="101">
        <f>IFERROR(J7*M7,0)</f>
        <v>0</v>
      </c>
      <c r="O7" s="157">
        <f>IFERROR(J7-N7,0)</f>
        <v>0</v>
      </c>
    </row>
    <row r="8" spans="1:15">
      <c r="A8" s="5" t="s">
        <v>5</v>
      </c>
      <c r="B8" s="74"/>
      <c r="C8" s="4"/>
      <c r="D8" s="76"/>
      <c r="E8" s="4"/>
      <c r="F8" s="76"/>
      <c r="G8" s="76"/>
      <c r="H8" s="4"/>
      <c r="I8" s="4"/>
      <c r="J8" s="166" t="str">
        <f t="shared" ref="J8:J56" si="1">IF(OR(B8="",C8="",D8="",E8="",F8="",G8="",H8="",I8=""),"",D8*H8*I8*1.338)</f>
        <v/>
      </c>
      <c r="K8" s="78"/>
      <c r="L8" t="str">
        <f t="shared" si="0"/>
        <v/>
      </c>
      <c r="M8" s="164"/>
      <c r="N8" s="101">
        <f t="shared" ref="N8:N56" si="2">IFERROR(J8*M8,0)</f>
        <v>0</v>
      </c>
      <c r="O8" s="157">
        <f t="shared" ref="O8:O56" si="3">IFERROR(J8-N8,0)</f>
        <v>0</v>
      </c>
    </row>
    <row r="9" spans="1:15">
      <c r="A9" s="5" t="s">
        <v>6</v>
      </c>
      <c r="B9" s="74"/>
      <c r="C9" s="4"/>
      <c r="D9" s="76"/>
      <c r="E9" s="4"/>
      <c r="F9" s="76"/>
      <c r="G9" s="76"/>
      <c r="H9" s="4"/>
      <c r="I9" s="4"/>
      <c r="J9" s="166" t="str">
        <f t="shared" si="1"/>
        <v/>
      </c>
      <c r="K9" s="78"/>
      <c r="L9" s="163" t="str">
        <f t="shared" si="0"/>
        <v/>
      </c>
      <c r="M9" s="161"/>
      <c r="N9" s="101">
        <f t="shared" si="2"/>
        <v>0</v>
      </c>
      <c r="O9" s="157">
        <f t="shared" si="3"/>
        <v>0</v>
      </c>
    </row>
    <row r="10" spans="1:15">
      <c r="A10" s="5" t="s">
        <v>7</v>
      </c>
      <c r="B10" s="74"/>
      <c r="C10" s="4"/>
      <c r="D10" s="76"/>
      <c r="E10" s="4"/>
      <c r="F10" s="76"/>
      <c r="G10" s="76"/>
      <c r="H10" s="4"/>
      <c r="I10" s="4"/>
      <c r="J10" s="166" t="str">
        <f t="shared" si="1"/>
        <v/>
      </c>
      <c r="K10" s="78"/>
      <c r="L10" s="163" t="str">
        <f t="shared" si="0"/>
        <v/>
      </c>
      <c r="M10" s="161"/>
      <c r="N10" s="101">
        <f t="shared" si="2"/>
        <v>0</v>
      </c>
      <c r="O10" s="158">
        <f t="shared" si="3"/>
        <v>0</v>
      </c>
    </row>
    <row r="11" spans="1:15">
      <c r="A11" s="5" t="s">
        <v>8</v>
      </c>
      <c r="B11" s="74"/>
      <c r="C11" s="4"/>
      <c r="D11" s="76"/>
      <c r="E11" s="4"/>
      <c r="F11" s="76"/>
      <c r="G11" s="76"/>
      <c r="H11" s="4"/>
      <c r="I11" s="4"/>
      <c r="J11" s="166" t="str">
        <f t="shared" si="1"/>
        <v/>
      </c>
      <c r="K11" s="78"/>
      <c r="L11" s="163" t="str">
        <f t="shared" si="0"/>
        <v/>
      </c>
      <c r="M11" s="161"/>
      <c r="N11" s="101">
        <f t="shared" si="2"/>
        <v>0</v>
      </c>
      <c r="O11" s="157">
        <f t="shared" si="3"/>
        <v>0</v>
      </c>
    </row>
    <row r="12" spans="1:15">
      <c r="A12" s="5" t="s">
        <v>9</v>
      </c>
      <c r="B12" s="74"/>
      <c r="C12" s="4"/>
      <c r="D12" s="76"/>
      <c r="E12" s="4"/>
      <c r="F12" s="76"/>
      <c r="G12" s="76"/>
      <c r="H12" s="4"/>
      <c r="I12" s="4"/>
      <c r="J12" s="166" t="str">
        <f t="shared" si="1"/>
        <v/>
      </c>
      <c r="K12" s="78"/>
      <c r="L12" s="163" t="str">
        <f t="shared" si="0"/>
        <v/>
      </c>
      <c r="M12" s="161"/>
      <c r="N12" s="101">
        <f t="shared" si="2"/>
        <v>0</v>
      </c>
      <c r="O12" s="157">
        <f t="shared" si="3"/>
        <v>0</v>
      </c>
    </row>
    <row r="13" spans="1:15">
      <c r="A13" s="5" t="s">
        <v>10</v>
      </c>
      <c r="B13" s="74"/>
      <c r="C13" s="4"/>
      <c r="D13" s="76"/>
      <c r="E13" s="4"/>
      <c r="F13" s="76"/>
      <c r="G13" s="76"/>
      <c r="H13" s="4"/>
      <c r="I13" s="4"/>
      <c r="J13" s="166" t="str">
        <f t="shared" si="1"/>
        <v/>
      </c>
      <c r="K13" s="78"/>
      <c r="L13" s="163" t="str">
        <f t="shared" si="0"/>
        <v/>
      </c>
      <c r="M13" s="161"/>
      <c r="N13" s="101">
        <f t="shared" si="2"/>
        <v>0</v>
      </c>
      <c r="O13" s="157">
        <f t="shared" si="3"/>
        <v>0</v>
      </c>
    </row>
    <row r="14" spans="1:15">
      <c r="A14" s="5" t="s">
        <v>11</v>
      </c>
      <c r="B14" s="74"/>
      <c r="C14" s="4"/>
      <c r="D14" s="76"/>
      <c r="E14" s="4"/>
      <c r="F14" s="76"/>
      <c r="G14" s="76"/>
      <c r="H14" s="4"/>
      <c r="I14" s="4"/>
      <c r="J14" s="166" t="str">
        <f t="shared" si="1"/>
        <v/>
      </c>
      <c r="K14" s="78"/>
      <c r="L14" s="163" t="str">
        <f t="shared" si="0"/>
        <v/>
      </c>
      <c r="M14" s="161"/>
      <c r="N14" s="101">
        <f t="shared" si="2"/>
        <v>0</v>
      </c>
      <c r="O14" s="157">
        <f t="shared" si="3"/>
        <v>0</v>
      </c>
    </row>
    <row r="15" spans="1:15">
      <c r="A15" s="5" t="s">
        <v>12</v>
      </c>
      <c r="B15" s="74"/>
      <c r="C15" s="4"/>
      <c r="D15" s="76"/>
      <c r="E15" s="4"/>
      <c r="F15" s="76"/>
      <c r="G15" s="76"/>
      <c r="H15" s="4"/>
      <c r="I15" s="4"/>
      <c r="J15" s="166" t="str">
        <f t="shared" si="1"/>
        <v/>
      </c>
      <c r="K15" s="78"/>
      <c r="L15" s="163" t="str">
        <f t="shared" si="0"/>
        <v/>
      </c>
      <c r="M15" s="161"/>
      <c r="N15" s="101">
        <f t="shared" si="2"/>
        <v>0</v>
      </c>
      <c r="O15" s="157">
        <f t="shared" si="3"/>
        <v>0</v>
      </c>
    </row>
    <row r="16" spans="1:15">
      <c r="A16" s="5" t="s">
        <v>13</v>
      </c>
      <c r="B16" s="74"/>
      <c r="C16" s="4"/>
      <c r="D16" s="76"/>
      <c r="E16" s="4"/>
      <c r="F16" s="76"/>
      <c r="G16" s="76"/>
      <c r="H16" s="4"/>
      <c r="I16" s="4"/>
      <c r="J16" s="166" t="str">
        <f t="shared" si="1"/>
        <v/>
      </c>
      <c r="K16" s="78"/>
      <c r="L16" s="163" t="str">
        <f t="shared" si="0"/>
        <v/>
      </c>
      <c r="M16" s="161"/>
      <c r="N16" s="101">
        <f t="shared" si="2"/>
        <v>0</v>
      </c>
      <c r="O16" s="157">
        <f t="shared" si="3"/>
        <v>0</v>
      </c>
    </row>
    <row r="17" spans="1:15">
      <c r="A17" s="5" t="s">
        <v>14</v>
      </c>
      <c r="B17" s="74"/>
      <c r="C17" s="4"/>
      <c r="D17" s="76"/>
      <c r="E17" s="4"/>
      <c r="F17" s="76"/>
      <c r="G17" s="76"/>
      <c r="H17" s="4"/>
      <c r="I17" s="4"/>
      <c r="J17" s="166" t="str">
        <f t="shared" si="1"/>
        <v/>
      </c>
      <c r="K17" s="78"/>
      <c r="L17" s="163" t="str">
        <f t="shared" si="0"/>
        <v/>
      </c>
      <c r="M17" s="161"/>
      <c r="N17" s="101">
        <f t="shared" si="2"/>
        <v>0</v>
      </c>
      <c r="O17" s="157">
        <f t="shared" si="3"/>
        <v>0</v>
      </c>
    </row>
    <row r="18" spans="1:15">
      <c r="A18" s="5" t="s">
        <v>15</v>
      </c>
      <c r="B18" s="74"/>
      <c r="C18" s="4"/>
      <c r="D18" s="76"/>
      <c r="E18" s="4"/>
      <c r="F18" s="76"/>
      <c r="G18" s="76"/>
      <c r="H18" s="4"/>
      <c r="I18" s="4"/>
      <c r="J18" s="166" t="str">
        <f t="shared" si="1"/>
        <v/>
      </c>
      <c r="K18" s="78"/>
      <c r="L18" s="163" t="str">
        <f t="shared" si="0"/>
        <v/>
      </c>
      <c r="M18" s="161"/>
      <c r="N18" s="101">
        <f t="shared" si="2"/>
        <v>0</v>
      </c>
      <c r="O18" s="157">
        <f t="shared" si="3"/>
        <v>0</v>
      </c>
    </row>
    <row r="19" spans="1:15">
      <c r="A19" s="5" t="s">
        <v>16</v>
      </c>
      <c r="B19" s="74"/>
      <c r="C19" s="4"/>
      <c r="D19" s="76"/>
      <c r="E19" s="4"/>
      <c r="F19" s="76"/>
      <c r="G19" s="76"/>
      <c r="H19" s="4"/>
      <c r="I19" s="4"/>
      <c r="J19" s="166" t="str">
        <f t="shared" si="1"/>
        <v/>
      </c>
      <c r="K19" s="78"/>
      <c r="L19" s="163" t="str">
        <f t="shared" si="0"/>
        <v/>
      </c>
      <c r="M19" s="161"/>
      <c r="N19" s="101">
        <f t="shared" si="2"/>
        <v>0</v>
      </c>
      <c r="O19" s="157">
        <f t="shared" si="3"/>
        <v>0</v>
      </c>
    </row>
    <row r="20" spans="1:15">
      <c r="A20" s="5" t="s">
        <v>17</v>
      </c>
      <c r="B20" s="74"/>
      <c r="C20" s="4"/>
      <c r="D20" s="76"/>
      <c r="E20" s="4"/>
      <c r="F20" s="76"/>
      <c r="G20" s="76"/>
      <c r="H20" s="4"/>
      <c r="I20" s="4"/>
      <c r="J20" s="166" t="str">
        <f t="shared" si="1"/>
        <v/>
      </c>
      <c r="K20" s="78"/>
      <c r="L20" s="163" t="str">
        <f t="shared" si="0"/>
        <v/>
      </c>
      <c r="M20" s="161"/>
      <c r="N20" s="101">
        <f t="shared" si="2"/>
        <v>0</v>
      </c>
      <c r="O20" s="157">
        <f t="shared" si="3"/>
        <v>0</v>
      </c>
    </row>
    <row r="21" spans="1:15">
      <c r="A21" s="5" t="s">
        <v>18</v>
      </c>
      <c r="B21" s="74"/>
      <c r="C21" s="4"/>
      <c r="D21" s="76"/>
      <c r="E21" s="4"/>
      <c r="F21" s="76"/>
      <c r="G21" s="76"/>
      <c r="H21" s="4"/>
      <c r="I21" s="4"/>
      <c r="J21" s="166" t="str">
        <f t="shared" si="1"/>
        <v/>
      </c>
      <c r="K21" s="78"/>
      <c r="L21" s="163" t="str">
        <f t="shared" si="0"/>
        <v/>
      </c>
      <c r="M21" s="161"/>
      <c r="N21" s="101">
        <f t="shared" si="2"/>
        <v>0</v>
      </c>
      <c r="O21" s="157">
        <f t="shared" si="3"/>
        <v>0</v>
      </c>
    </row>
    <row r="22" spans="1:15">
      <c r="A22" s="5" t="s">
        <v>19</v>
      </c>
      <c r="B22" s="74"/>
      <c r="C22" s="4"/>
      <c r="D22" s="76"/>
      <c r="E22" s="4"/>
      <c r="F22" s="76"/>
      <c r="G22" s="76"/>
      <c r="H22" s="4"/>
      <c r="I22" s="4"/>
      <c r="J22" s="166" t="str">
        <f t="shared" si="1"/>
        <v/>
      </c>
      <c r="K22" s="78"/>
      <c r="L22" s="163" t="str">
        <f t="shared" si="0"/>
        <v/>
      </c>
      <c r="M22" s="161"/>
      <c r="N22" s="101">
        <f t="shared" si="2"/>
        <v>0</v>
      </c>
      <c r="O22" s="157">
        <f t="shared" si="3"/>
        <v>0</v>
      </c>
    </row>
    <row r="23" spans="1:15">
      <c r="A23" s="5" t="s">
        <v>20</v>
      </c>
      <c r="B23" s="74"/>
      <c r="C23" s="4"/>
      <c r="D23" s="76"/>
      <c r="E23" s="4"/>
      <c r="F23" s="76"/>
      <c r="G23" s="76"/>
      <c r="H23" s="4"/>
      <c r="I23" s="4"/>
      <c r="J23" s="166" t="str">
        <f t="shared" si="1"/>
        <v/>
      </c>
      <c r="K23" s="78"/>
      <c r="L23" s="163" t="str">
        <f t="shared" si="0"/>
        <v/>
      </c>
      <c r="M23" s="161"/>
      <c r="N23" s="101">
        <f t="shared" si="2"/>
        <v>0</v>
      </c>
      <c r="O23" s="157">
        <f t="shared" si="3"/>
        <v>0</v>
      </c>
    </row>
    <row r="24" spans="1:15">
      <c r="A24" s="5" t="s">
        <v>21</v>
      </c>
      <c r="B24" s="74"/>
      <c r="C24" s="4"/>
      <c r="D24" s="76"/>
      <c r="E24" s="4"/>
      <c r="F24" s="76"/>
      <c r="G24" s="76"/>
      <c r="H24" s="4"/>
      <c r="I24" s="4"/>
      <c r="J24" s="166" t="str">
        <f t="shared" si="1"/>
        <v/>
      </c>
      <c r="K24" s="78"/>
      <c r="L24" s="163" t="str">
        <f t="shared" si="0"/>
        <v/>
      </c>
      <c r="M24" s="161"/>
      <c r="N24" s="101">
        <f t="shared" si="2"/>
        <v>0</v>
      </c>
      <c r="O24" s="157">
        <f t="shared" si="3"/>
        <v>0</v>
      </c>
    </row>
    <row r="25" spans="1:15">
      <c r="A25" s="5" t="s">
        <v>22</v>
      </c>
      <c r="B25" s="74"/>
      <c r="C25" s="4"/>
      <c r="D25" s="76"/>
      <c r="E25" s="4"/>
      <c r="F25" s="76"/>
      <c r="G25" s="76"/>
      <c r="H25" s="4"/>
      <c r="I25" s="4"/>
      <c r="J25" s="166" t="str">
        <f t="shared" si="1"/>
        <v/>
      </c>
      <c r="K25" s="78"/>
      <c r="L25" s="163" t="str">
        <f t="shared" si="0"/>
        <v/>
      </c>
      <c r="M25" s="161"/>
      <c r="N25" s="101">
        <f t="shared" si="2"/>
        <v>0</v>
      </c>
      <c r="O25" s="157">
        <f t="shared" si="3"/>
        <v>0</v>
      </c>
    </row>
    <row r="26" spans="1:15">
      <c r="A26" s="5" t="s">
        <v>23</v>
      </c>
      <c r="B26" s="74"/>
      <c r="C26" s="4"/>
      <c r="D26" s="76"/>
      <c r="E26" s="4"/>
      <c r="F26" s="76"/>
      <c r="G26" s="76"/>
      <c r="H26" s="4"/>
      <c r="I26" s="4"/>
      <c r="J26" s="166" t="str">
        <f t="shared" si="1"/>
        <v/>
      </c>
      <c r="K26" s="78"/>
      <c r="L26" s="163" t="str">
        <f t="shared" si="0"/>
        <v/>
      </c>
      <c r="M26" s="161"/>
      <c r="N26" s="101">
        <f t="shared" si="2"/>
        <v>0</v>
      </c>
      <c r="O26" s="157">
        <f t="shared" si="3"/>
        <v>0</v>
      </c>
    </row>
    <row r="27" spans="1:15">
      <c r="A27" s="5" t="s">
        <v>24</v>
      </c>
      <c r="B27" s="74"/>
      <c r="C27" s="4"/>
      <c r="D27" s="76"/>
      <c r="E27" s="4"/>
      <c r="F27" s="76"/>
      <c r="G27" s="76"/>
      <c r="H27" s="4"/>
      <c r="I27" s="4"/>
      <c r="J27" s="166" t="str">
        <f t="shared" si="1"/>
        <v/>
      </c>
      <c r="K27" s="78"/>
      <c r="L27" s="163" t="str">
        <f t="shared" si="0"/>
        <v/>
      </c>
      <c r="M27" s="161"/>
      <c r="N27" s="101">
        <f>IFERROR(J27*M27,0)</f>
        <v>0</v>
      </c>
      <c r="O27" s="157">
        <f t="shared" si="3"/>
        <v>0</v>
      </c>
    </row>
    <row r="28" spans="1:15">
      <c r="A28" s="5" t="s">
        <v>25</v>
      </c>
      <c r="B28" s="74"/>
      <c r="C28" s="4"/>
      <c r="D28" s="76"/>
      <c r="E28" s="4"/>
      <c r="F28" s="76"/>
      <c r="G28" s="76"/>
      <c r="H28" s="4"/>
      <c r="I28" s="4"/>
      <c r="J28" s="166" t="str">
        <f t="shared" si="1"/>
        <v/>
      </c>
      <c r="K28" s="78"/>
      <c r="L28" s="163" t="str">
        <f t="shared" si="0"/>
        <v/>
      </c>
      <c r="M28" s="161"/>
      <c r="N28" s="101">
        <f t="shared" si="2"/>
        <v>0</v>
      </c>
      <c r="O28" s="157">
        <f t="shared" si="3"/>
        <v>0</v>
      </c>
    </row>
    <row r="29" spans="1:15">
      <c r="A29" s="5" t="s">
        <v>26</v>
      </c>
      <c r="B29" s="74"/>
      <c r="C29" s="4"/>
      <c r="D29" s="76"/>
      <c r="E29" s="4"/>
      <c r="F29" s="76"/>
      <c r="G29" s="76"/>
      <c r="H29" s="4"/>
      <c r="I29" s="4"/>
      <c r="J29" s="166" t="str">
        <f t="shared" si="1"/>
        <v/>
      </c>
      <c r="K29" s="78"/>
      <c r="L29" s="163" t="str">
        <f t="shared" si="0"/>
        <v/>
      </c>
      <c r="M29" s="161"/>
      <c r="N29" s="101">
        <f t="shared" si="2"/>
        <v>0</v>
      </c>
      <c r="O29" s="157">
        <f>IFERROR(J29-N29,0)</f>
        <v>0</v>
      </c>
    </row>
    <row r="30" spans="1:15">
      <c r="A30" s="5" t="s">
        <v>27</v>
      </c>
      <c r="B30" s="74"/>
      <c r="C30" s="4"/>
      <c r="D30" s="76"/>
      <c r="E30" s="4"/>
      <c r="F30" s="76"/>
      <c r="G30" s="76"/>
      <c r="H30" s="4"/>
      <c r="I30" s="4"/>
      <c r="J30" s="166" t="str">
        <f t="shared" si="1"/>
        <v/>
      </c>
      <c r="K30" s="78"/>
      <c r="L30" s="163" t="str">
        <f t="shared" si="0"/>
        <v/>
      </c>
      <c r="M30" s="161"/>
      <c r="N30" s="101">
        <f t="shared" si="2"/>
        <v>0</v>
      </c>
      <c r="O30" s="158">
        <f t="shared" si="3"/>
        <v>0</v>
      </c>
    </row>
    <row r="31" spans="1:15">
      <c r="A31" s="5" t="s">
        <v>28</v>
      </c>
      <c r="B31" s="74"/>
      <c r="C31" s="4"/>
      <c r="D31" s="76"/>
      <c r="E31" s="4"/>
      <c r="F31" s="76"/>
      <c r="G31" s="76"/>
      <c r="H31" s="4"/>
      <c r="I31" s="4"/>
      <c r="J31" s="166" t="str">
        <f t="shared" si="1"/>
        <v/>
      </c>
      <c r="K31" s="78"/>
      <c r="L31" s="163" t="str">
        <f t="shared" si="0"/>
        <v/>
      </c>
      <c r="M31" s="161"/>
      <c r="N31" s="101">
        <f t="shared" si="2"/>
        <v>0</v>
      </c>
      <c r="O31" s="157">
        <f t="shared" si="3"/>
        <v>0</v>
      </c>
    </row>
    <row r="32" spans="1:15">
      <c r="A32" s="5" t="s">
        <v>29</v>
      </c>
      <c r="B32" s="74"/>
      <c r="C32" s="4"/>
      <c r="D32" s="76"/>
      <c r="E32" s="4"/>
      <c r="F32" s="76"/>
      <c r="G32" s="76"/>
      <c r="H32" s="4"/>
      <c r="I32" s="4"/>
      <c r="J32" s="166" t="str">
        <f t="shared" si="1"/>
        <v/>
      </c>
      <c r="K32" s="78"/>
      <c r="L32" s="163" t="str">
        <f t="shared" si="0"/>
        <v/>
      </c>
      <c r="M32" s="161"/>
      <c r="N32" s="101">
        <f t="shared" si="2"/>
        <v>0</v>
      </c>
      <c r="O32" s="157">
        <f t="shared" si="3"/>
        <v>0</v>
      </c>
    </row>
    <row r="33" spans="1:15">
      <c r="A33" s="5" t="s">
        <v>30</v>
      </c>
      <c r="B33" s="74"/>
      <c r="C33" s="4"/>
      <c r="D33" s="76"/>
      <c r="E33" s="4"/>
      <c r="F33" s="76"/>
      <c r="G33" s="76"/>
      <c r="H33" s="4"/>
      <c r="I33" s="4"/>
      <c r="J33" s="166" t="str">
        <f t="shared" si="1"/>
        <v/>
      </c>
      <c r="K33" s="78"/>
      <c r="L33" s="163" t="str">
        <f t="shared" si="0"/>
        <v/>
      </c>
      <c r="M33" s="161"/>
      <c r="N33" s="101">
        <f t="shared" si="2"/>
        <v>0</v>
      </c>
      <c r="O33" s="157">
        <f t="shared" si="3"/>
        <v>0</v>
      </c>
    </row>
    <row r="34" spans="1:15">
      <c r="A34" s="5" t="s">
        <v>31</v>
      </c>
      <c r="B34" s="74"/>
      <c r="C34" s="4"/>
      <c r="D34" s="76"/>
      <c r="E34" s="4"/>
      <c r="F34" s="76"/>
      <c r="G34" s="76"/>
      <c r="H34" s="4"/>
      <c r="I34" s="4"/>
      <c r="J34" s="166" t="str">
        <f t="shared" si="1"/>
        <v/>
      </c>
      <c r="K34" s="78"/>
      <c r="L34" s="163" t="str">
        <f t="shared" si="0"/>
        <v/>
      </c>
      <c r="M34" s="161"/>
      <c r="N34" s="101">
        <f t="shared" si="2"/>
        <v>0</v>
      </c>
      <c r="O34" s="157">
        <f t="shared" si="3"/>
        <v>0</v>
      </c>
    </row>
    <row r="35" spans="1:15">
      <c r="A35" s="5" t="s">
        <v>32</v>
      </c>
      <c r="B35" s="74"/>
      <c r="C35" s="4"/>
      <c r="D35" s="76"/>
      <c r="E35" s="4"/>
      <c r="F35" s="76"/>
      <c r="G35" s="76"/>
      <c r="H35" s="4"/>
      <c r="I35" s="4"/>
      <c r="J35" s="166" t="str">
        <f t="shared" si="1"/>
        <v/>
      </c>
      <c r="K35" s="78"/>
      <c r="L35" s="163" t="str">
        <f t="shared" si="0"/>
        <v/>
      </c>
      <c r="M35" s="161"/>
      <c r="N35" s="101">
        <f t="shared" si="2"/>
        <v>0</v>
      </c>
      <c r="O35" s="157">
        <f t="shared" si="3"/>
        <v>0</v>
      </c>
    </row>
    <row r="36" spans="1:15">
      <c r="A36" s="5" t="s">
        <v>33</v>
      </c>
      <c r="B36" s="74"/>
      <c r="C36" s="4"/>
      <c r="D36" s="76"/>
      <c r="E36" s="4"/>
      <c r="F36" s="76"/>
      <c r="G36" s="76"/>
      <c r="H36" s="4"/>
      <c r="I36" s="4"/>
      <c r="J36" s="166" t="str">
        <f t="shared" si="1"/>
        <v/>
      </c>
      <c r="K36" s="78"/>
      <c r="L36" s="163" t="str">
        <f t="shared" si="0"/>
        <v/>
      </c>
      <c r="M36" s="161"/>
      <c r="N36" s="101">
        <f t="shared" si="2"/>
        <v>0</v>
      </c>
      <c r="O36" s="157">
        <f t="shared" si="3"/>
        <v>0</v>
      </c>
    </row>
    <row r="37" spans="1:15">
      <c r="A37" s="5" t="s">
        <v>34</v>
      </c>
      <c r="B37" s="74"/>
      <c r="C37" s="4"/>
      <c r="D37" s="76"/>
      <c r="E37" s="4"/>
      <c r="F37" s="76"/>
      <c r="G37" s="76"/>
      <c r="H37" s="4"/>
      <c r="I37" s="4"/>
      <c r="J37" s="166" t="str">
        <f t="shared" si="1"/>
        <v/>
      </c>
      <c r="K37" s="78"/>
      <c r="L37" s="163" t="str">
        <f t="shared" si="0"/>
        <v/>
      </c>
      <c r="M37" s="161"/>
      <c r="N37" s="101">
        <f t="shared" si="2"/>
        <v>0</v>
      </c>
      <c r="O37" s="157">
        <f t="shared" si="3"/>
        <v>0</v>
      </c>
    </row>
    <row r="38" spans="1:15">
      <c r="A38" s="5" t="s">
        <v>35</v>
      </c>
      <c r="B38" s="74"/>
      <c r="C38" s="4"/>
      <c r="D38" s="76"/>
      <c r="E38" s="4"/>
      <c r="F38" s="76"/>
      <c r="G38" s="76"/>
      <c r="H38" s="4"/>
      <c r="I38" s="4"/>
      <c r="J38" s="166" t="str">
        <f t="shared" si="1"/>
        <v/>
      </c>
      <c r="K38" s="78"/>
      <c r="L38" s="163" t="str">
        <f t="shared" si="0"/>
        <v/>
      </c>
      <c r="M38" s="161"/>
      <c r="N38" s="101">
        <f t="shared" si="2"/>
        <v>0</v>
      </c>
      <c r="O38" s="157">
        <f t="shared" si="3"/>
        <v>0</v>
      </c>
    </row>
    <row r="39" spans="1:15">
      <c r="A39" s="5" t="s">
        <v>36</v>
      </c>
      <c r="B39" s="74"/>
      <c r="C39" s="4"/>
      <c r="D39" s="76"/>
      <c r="E39" s="4"/>
      <c r="F39" s="76"/>
      <c r="G39" s="76"/>
      <c r="H39" s="4"/>
      <c r="I39" s="4"/>
      <c r="J39" s="166" t="str">
        <f t="shared" si="1"/>
        <v/>
      </c>
      <c r="K39" s="78"/>
      <c r="L39" s="163" t="str">
        <f t="shared" ref="L39:L56" si="4">IF(COUNTIF(C:C,C39)&gt;1=TRUE,"Chyba vyplnění, rozlište stejné pozice číslem","")</f>
        <v/>
      </c>
      <c r="M39" s="161"/>
      <c r="N39" s="101">
        <f t="shared" si="2"/>
        <v>0</v>
      </c>
      <c r="O39" s="157">
        <f t="shared" si="3"/>
        <v>0</v>
      </c>
    </row>
    <row r="40" spans="1:15">
      <c r="A40" s="5" t="s">
        <v>37</v>
      </c>
      <c r="B40" s="74"/>
      <c r="C40" s="4"/>
      <c r="D40" s="76"/>
      <c r="E40" s="4"/>
      <c r="F40" s="76"/>
      <c r="G40" s="76"/>
      <c r="H40" s="4"/>
      <c r="I40" s="4"/>
      <c r="J40" s="166" t="str">
        <f t="shared" si="1"/>
        <v/>
      </c>
      <c r="K40" s="78"/>
      <c r="L40" s="163" t="str">
        <f t="shared" si="4"/>
        <v/>
      </c>
      <c r="M40" s="161"/>
      <c r="N40" s="101">
        <f t="shared" si="2"/>
        <v>0</v>
      </c>
      <c r="O40" s="157">
        <f t="shared" si="3"/>
        <v>0</v>
      </c>
    </row>
    <row r="41" spans="1:15">
      <c r="A41" s="5" t="s">
        <v>38</v>
      </c>
      <c r="B41" s="74"/>
      <c r="C41" s="4"/>
      <c r="D41" s="76"/>
      <c r="E41" s="4"/>
      <c r="F41" s="76"/>
      <c r="G41" s="76"/>
      <c r="H41" s="4"/>
      <c r="I41" s="4"/>
      <c r="J41" s="166" t="str">
        <f t="shared" si="1"/>
        <v/>
      </c>
      <c r="K41" s="78"/>
      <c r="L41" s="163" t="str">
        <f t="shared" si="4"/>
        <v/>
      </c>
      <c r="M41" s="161"/>
      <c r="N41" s="101">
        <f t="shared" si="2"/>
        <v>0</v>
      </c>
      <c r="O41" s="157">
        <f t="shared" si="3"/>
        <v>0</v>
      </c>
    </row>
    <row r="42" spans="1:15">
      <c r="A42" s="5" t="s">
        <v>39</v>
      </c>
      <c r="B42" s="74"/>
      <c r="C42" s="4"/>
      <c r="D42" s="76"/>
      <c r="E42" s="4"/>
      <c r="F42" s="76"/>
      <c r="G42" s="76"/>
      <c r="H42" s="4"/>
      <c r="I42" s="4"/>
      <c r="J42" s="166" t="str">
        <f t="shared" si="1"/>
        <v/>
      </c>
      <c r="K42" s="78"/>
      <c r="L42" s="163" t="str">
        <f t="shared" si="4"/>
        <v/>
      </c>
      <c r="M42" s="161"/>
      <c r="N42" s="101">
        <f>IFERROR(J42*M42,0)</f>
        <v>0</v>
      </c>
      <c r="O42" s="157">
        <f t="shared" si="3"/>
        <v>0</v>
      </c>
    </row>
    <row r="43" spans="1:15">
      <c r="A43" s="5" t="s">
        <v>40</v>
      </c>
      <c r="B43" s="74"/>
      <c r="C43" s="4"/>
      <c r="D43" s="76"/>
      <c r="E43" s="4"/>
      <c r="F43" s="76"/>
      <c r="G43" s="76"/>
      <c r="H43" s="4"/>
      <c r="I43" s="4"/>
      <c r="J43" s="166" t="str">
        <f t="shared" si="1"/>
        <v/>
      </c>
      <c r="K43" s="78"/>
      <c r="L43" s="163" t="str">
        <f t="shared" si="4"/>
        <v/>
      </c>
      <c r="M43" s="161"/>
      <c r="N43" s="101">
        <f t="shared" si="2"/>
        <v>0</v>
      </c>
      <c r="O43" s="157">
        <f>IFERROR(J43-N43,0)</f>
        <v>0</v>
      </c>
    </row>
    <row r="44" spans="1:15">
      <c r="A44" s="5" t="s">
        <v>41</v>
      </c>
      <c r="B44" s="74"/>
      <c r="C44" s="4"/>
      <c r="D44" s="76"/>
      <c r="E44" s="4"/>
      <c r="F44" s="76"/>
      <c r="G44" s="76"/>
      <c r="H44" s="4"/>
      <c r="I44" s="4"/>
      <c r="J44" s="166" t="str">
        <f t="shared" si="1"/>
        <v/>
      </c>
      <c r="K44" s="78"/>
      <c r="L44" s="163" t="str">
        <f t="shared" si="4"/>
        <v/>
      </c>
      <c r="M44" s="161"/>
      <c r="N44" s="101">
        <f t="shared" si="2"/>
        <v>0</v>
      </c>
      <c r="O44" s="157">
        <f t="shared" si="3"/>
        <v>0</v>
      </c>
    </row>
    <row r="45" spans="1:15">
      <c r="A45" s="5" t="s">
        <v>42</v>
      </c>
      <c r="B45" s="74"/>
      <c r="C45" s="4"/>
      <c r="D45" s="76"/>
      <c r="E45" s="4"/>
      <c r="F45" s="76"/>
      <c r="G45" s="76"/>
      <c r="H45" s="4"/>
      <c r="I45" s="4"/>
      <c r="J45" s="166" t="str">
        <f t="shared" si="1"/>
        <v/>
      </c>
      <c r="K45" s="78"/>
      <c r="L45" s="163" t="str">
        <f t="shared" si="4"/>
        <v/>
      </c>
      <c r="M45" s="161"/>
      <c r="N45" s="101">
        <f t="shared" si="2"/>
        <v>0</v>
      </c>
      <c r="O45" s="157">
        <f t="shared" si="3"/>
        <v>0</v>
      </c>
    </row>
    <row r="46" spans="1:15">
      <c r="A46" s="5" t="s">
        <v>43</v>
      </c>
      <c r="B46" s="74"/>
      <c r="C46" s="4"/>
      <c r="D46" s="76"/>
      <c r="E46" s="4"/>
      <c r="F46" s="76"/>
      <c r="G46" s="76"/>
      <c r="H46" s="4"/>
      <c r="I46" s="4"/>
      <c r="J46" s="166" t="str">
        <f t="shared" si="1"/>
        <v/>
      </c>
      <c r="K46" s="78"/>
      <c r="L46" s="163" t="str">
        <f t="shared" si="4"/>
        <v/>
      </c>
      <c r="M46" s="161"/>
      <c r="N46" s="101">
        <f t="shared" si="2"/>
        <v>0</v>
      </c>
      <c r="O46" s="157">
        <f t="shared" si="3"/>
        <v>0</v>
      </c>
    </row>
    <row r="47" spans="1:15">
      <c r="A47" s="5" t="s">
        <v>44</v>
      </c>
      <c r="B47" s="74"/>
      <c r="C47" s="4"/>
      <c r="D47" s="76"/>
      <c r="E47" s="4"/>
      <c r="F47" s="76"/>
      <c r="G47" s="76"/>
      <c r="H47" s="4"/>
      <c r="I47" s="4"/>
      <c r="J47" s="166" t="str">
        <f t="shared" si="1"/>
        <v/>
      </c>
      <c r="K47" s="78"/>
      <c r="L47" s="163" t="str">
        <f t="shared" si="4"/>
        <v/>
      </c>
      <c r="M47" s="161"/>
      <c r="N47" s="101">
        <f t="shared" si="2"/>
        <v>0</v>
      </c>
      <c r="O47" s="158">
        <f t="shared" si="3"/>
        <v>0</v>
      </c>
    </row>
    <row r="48" spans="1:15">
      <c r="A48" s="5" t="s">
        <v>45</v>
      </c>
      <c r="B48" s="74"/>
      <c r="C48" s="4"/>
      <c r="D48" s="76"/>
      <c r="E48" s="4"/>
      <c r="F48" s="76"/>
      <c r="G48" s="76"/>
      <c r="H48" s="4"/>
      <c r="I48" s="4"/>
      <c r="J48" s="166" t="str">
        <f t="shared" si="1"/>
        <v/>
      </c>
      <c r="K48" s="78"/>
      <c r="L48" s="163" t="str">
        <f t="shared" si="4"/>
        <v/>
      </c>
      <c r="M48" s="161"/>
      <c r="N48" s="101">
        <f t="shared" si="2"/>
        <v>0</v>
      </c>
      <c r="O48" s="157">
        <f t="shared" si="3"/>
        <v>0</v>
      </c>
    </row>
    <row r="49" spans="1:15">
      <c r="A49" s="5" t="s">
        <v>46</v>
      </c>
      <c r="B49" s="74"/>
      <c r="C49" s="4"/>
      <c r="D49" s="76"/>
      <c r="E49" s="4"/>
      <c r="F49" s="76"/>
      <c r="G49" s="76"/>
      <c r="H49" s="4"/>
      <c r="I49" s="4"/>
      <c r="J49" s="166" t="str">
        <f t="shared" si="1"/>
        <v/>
      </c>
      <c r="K49" s="78"/>
      <c r="L49" s="163" t="str">
        <f t="shared" si="4"/>
        <v/>
      </c>
      <c r="M49" s="161"/>
      <c r="N49" s="101">
        <f t="shared" si="2"/>
        <v>0</v>
      </c>
      <c r="O49" s="157">
        <f t="shared" si="3"/>
        <v>0</v>
      </c>
    </row>
    <row r="50" spans="1:15">
      <c r="A50" s="5" t="s">
        <v>47</v>
      </c>
      <c r="B50" s="74"/>
      <c r="C50" s="4"/>
      <c r="D50" s="76"/>
      <c r="E50" s="4"/>
      <c r="F50" s="76"/>
      <c r="G50" s="76"/>
      <c r="H50" s="4"/>
      <c r="I50" s="4"/>
      <c r="J50" s="166" t="str">
        <f t="shared" si="1"/>
        <v/>
      </c>
      <c r="K50" s="78"/>
      <c r="L50" s="163" t="str">
        <f t="shared" si="4"/>
        <v/>
      </c>
      <c r="M50" s="161"/>
      <c r="N50" s="101">
        <f t="shared" si="2"/>
        <v>0</v>
      </c>
      <c r="O50" s="157">
        <f t="shared" si="3"/>
        <v>0</v>
      </c>
    </row>
    <row r="51" spans="1:15">
      <c r="A51" s="5" t="s">
        <v>48</v>
      </c>
      <c r="B51" s="74"/>
      <c r="C51" s="4"/>
      <c r="D51" s="76"/>
      <c r="E51" s="4"/>
      <c r="F51" s="76"/>
      <c r="G51" s="76"/>
      <c r="H51" s="4"/>
      <c r="I51" s="4"/>
      <c r="J51" s="166" t="str">
        <f t="shared" si="1"/>
        <v/>
      </c>
      <c r="K51" s="78"/>
      <c r="L51" s="163" t="str">
        <f t="shared" si="4"/>
        <v/>
      </c>
      <c r="M51" s="161"/>
      <c r="N51" s="101">
        <f t="shared" si="2"/>
        <v>0</v>
      </c>
      <c r="O51" s="157">
        <f t="shared" si="3"/>
        <v>0</v>
      </c>
    </row>
    <row r="52" spans="1:15">
      <c r="A52" s="5" t="s">
        <v>49</v>
      </c>
      <c r="B52" s="74"/>
      <c r="C52" s="4"/>
      <c r="D52" s="76"/>
      <c r="E52" s="4"/>
      <c r="F52" s="76"/>
      <c r="G52" s="76"/>
      <c r="H52" s="4"/>
      <c r="I52" s="4"/>
      <c r="J52" s="166" t="str">
        <f t="shared" si="1"/>
        <v/>
      </c>
      <c r="K52" s="78"/>
      <c r="L52" s="163" t="str">
        <f t="shared" si="4"/>
        <v/>
      </c>
      <c r="M52" s="161"/>
      <c r="N52" s="101">
        <f t="shared" si="2"/>
        <v>0</v>
      </c>
      <c r="O52" s="157">
        <f t="shared" si="3"/>
        <v>0</v>
      </c>
    </row>
    <row r="53" spans="1:15">
      <c r="A53" s="5" t="s">
        <v>50</v>
      </c>
      <c r="B53" s="74"/>
      <c r="C53" s="4"/>
      <c r="D53" s="76"/>
      <c r="E53" s="4"/>
      <c r="F53" s="76"/>
      <c r="G53" s="76"/>
      <c r="H53" s="4"/>
      <c r="I53" s="4"/>
      <c r="J53" s="166" t="str">
        <f t="shared" si="1"/>
        <v/>
      </c>
      <c r="K53" s="78"/>
      <c r="L53" s="163" t="str">
        <f t="shared" si="4"/>
        <v/>
      </c>
      <c r="M53" s="161"/>
      <c r="N53" s="101">
        <f t="shared" si="2"/>
        <v>0</v>
      </c>
      <c r="O53" s="157">
        <f t="shared" si="3"/>
        <v>0</v>
      </c>
    </row>
    <row r="54" spans="1:15">
      <c r="A54" s="5" t="s">
        <v>51</v>
      </c>
      <c r="B54" s="74"/>
      <c r="C54" s="4"/>
      <c r="D54" s="76"/>
      <c r="E54" s="4"/>
      <c r="F54" s="76"/>
      <c r="G54" s="76"/>
      <c r="H54" s="4"/>
      <c r="I54" s="4"/>
      <c r="J54" s="166" t="str">
        <f t="shared" si="1"/>
        <v/>
      </c>
      <c r="K54" s="78"/>
      <c r="L54" s="163" t="str">
        <f t="shared" si="4"/>
        <v/>
      </c>
      <c r="M54" s="161"/>
      <c r="N54" s="101">
        <f t="shared" si="2"/>
        <v>0</v>
      </c>
      <c r="O54" s="157">
        <f t="shared" si="3"/>
        <v>0</v>
      </c>
    </row>
    <row r="55" spans="1:15">
      <c r="A55" s="5" t="s">
        <v>52</v>
      </c>
      <c r="B55" s="74"/>
      <c r="C55" s="4"/>
      <c r="D55" s="76"/>
      <c r="E55" s="4"/>
      <c r="F55" s="76"/>
      <c r="G55" s="76"/>
      <c r="H55" s="4"/>
      <c r="I55" s="4"/>
      <c r="J55" s="166" t="str">
        <f t="shared" si="1"/>
        <v/>
      </c>
      <c r="K55" s="78"/>
      <c r="L55" s="163" t="str">
        <f t="shared" si="4"/>
        <v/>
      </c>
      <c r="M55" s="161"/>
      <c r="N55" s="101">
        <f t="shared" si="2"/>
        <v>0</v>
      </c>
      <c r="O55" s="157">
        <f t="shared" si="3"/>
        <v>0</v>
      </c>
    </row>
    <row r="56" spans="1:15" ht="15" thickBot="1">
      <c r="A56" s="6" t="s">
        <v>53</v>
      </c>
      <c r="B56" s="75"/>
      <c r="C56" s="7"/>
      <c r="D56" s="77"/>
      <c r="E56" s="7"/>
      <c r="F56" s="77"/>
      <c r="G56" s="77"/>
      <c r="H56" s="7"/>
      <c r="I56" s="7"/>
      <c r="J56" s="167" t="str">
        <f t="shared" si="1"/>
        <v/>
      </c>
      <c r="K56" s="79"/>
      <c r="L56" s="163" t="str">
        <f t="shared" si="4"/>
        <v/>
      </c>
      <c r="M56" s="162"/>
      <c r="N56" s="159">
        <f t="shared" si="2"/>
        <v>0</v>
      </c>
      <c r="O56" s="160">
        <f t="shared" si="3"/>
        <v>0</v>
      </c>
    </row>
    <row r="57" spans="1:15">
      <c r="K57" s="155"/>
    </row>
  </sheetData>
  <mergeCells count="15">
    <mergeCell ref="B5:B6"/>
    <mergeCell ref="M5:M6"/>
    <mergeCell ref="N5:N6"/>
    <mergeCell ref="O5:O6"/>
    <mergeCell ref="A4:O4"/>
    <mergeCell ref="J5:J6"/>
    <mergeCell ref="I5:I6"/>
    <mergeCell ref="H5:H6"/>
    <mergeCell ref="F5:F6"/>
    <mergeCell ref="E5:E6"/>
    <mergeCell ref="D5:D6"/>
    <mergeCell ref="C5:C6"/>
    <mergeCell ref="A5:A6"/>
    <mergeCell ref="G5:G6"/>
    <mergeCell ref="K5:K6"/>
  </mergeCells>
  <phoneticPr fontId="4" type="noConversion"/>
  <conditionalFormatting sqref="D7:D56">
    <cfRule type="cellIs" dxfId="9" priority="1" operator="greaterThan">
      <formula>120000</formula>
    </cfRule>
    <cfRule type="cellIs" dxfId="8" priority="2" operator="greaterThan">
      <formula>$G7</formula>
    </cfRule>
  </conditionalFormatting>
  <dataValidations count="1">
    <dataValidation type="whole" operator="greaterThanOrEqual" allowBlank="1" showInputMessage="1" showErrorMessage="1" promptTitle="Upozornění!" prompt="Max. mzda =120 000,- Kč a zároveň mzda nesmí být vyšší než mzda ve sloupci G" sqref="D7:D56" xr:uid="{5B3ABBF2-424D-4543-A2B3-F0CC87076B17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9117EE-137A-44AB-983C-9F0D8D06182E}">
          <x14:formula1>
            <xm:f>'PRVNÍ KROK - vyplnit Subjekty'!$B$5:$B$14</xm:f>
          </x14:formula1>
          <xm:sqref>B7:B56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0732-D19D-4E7A-8806-55F284D9F713}">
  <dimension ref="A1:U481"/>
  <sheetViews>
    <sheetView workbookViewId="0">
      <selection activeCell="Q43" sqref="Q43"/>
    </sheetView>
  </sheetViews>
  <sheetFormatPr defaultColWidth="8" defaultRowHeight="12.5"/>
  <cols>
    <col min="1" max="1" width="57.26953125" style="19" customWidth="1"/>
    <col min="2" max="2" width="15.7265625" style="19" customWidth="1"/>
    <col min="3" max="3" width="13.54296875" style="19" customWidth="1"/>
    <col min="4" max="7" width="8.81640625" style="41" customWidth="1"/>
    <col min="8" max="8" width="8.81640625" style="42" customWidth="1"/>
    <col min="9" max="12" width="8.7265625" style="42" customWidth="1"/>
    <col min="13" max="13" width="7.1796875" style="19" customWidth="1"/>
    <col min="14" max="14" width="7.453125" style="19" bestFit="1" customWidth="1"/>
    <col min="15" max="15" width="17" style="19" bestFit="1" customWidth="1"/>
    <col min="16" max="21" width="9.1796875" style="19" customWidth="1"/>
    <col min="22" max="16384" width="8" style="19"/>
  </cols>
  <sheetData>
    <row r="1" spans="1:21" s="14" customFormat="1" ht="23.9" customHeight="1" thickBot="1">
      <c r="A1" s="9" t="s">
        <v>69</v>
      </c>
      <c r="B1" s="10"/>
      <c r="C1" s="11" t="s">
        <v>70</v>
      </c>
      <c r="D1" s="9" t="s">
        <v>69</v>
      </c>
      <c r="E1" s="10"/>
      <c r="F1" s="10"/>
      <c r="G1" s="10"/>
      <c r="H1" s="10"/>
      <c r="I1" s="10"/>
      <c r="J1" s="10"/>
      <c r="K1" s="10"/>
      <c r="L1" s="10"/>
      <c r="M1" s="11" t="s">
        <v>70</v>
      </c>
      <c r="N1" s="12"/>
      <c r="O1" s="13"/>
      <c r="P1" s="12"/>
      <c r="Q1" s="13"/>
    </row>
    <row r="2" spans="1:21">
      <c r="A2" s="15"/>
      <c r="B2" s="16"/>
      <c r="C2" s="16"/>
      <c r="D2" s="17"/>
      <c r="E2" s="17"/>
      <c r="F2" s="17"/>
      <c r="G2" s="17"/>
      <c r="H2" s="16"/>
      <c r="I2" s="18"/>
      <c r="J2" s="18"/>
      <c r="K2" s="18"/>
      <c r="L2" s="18"/>
      <c r="O2" s="18"/>
      <c r="P2" s="18"/>
      <c r="Q2" s="18"/>
      <c r="R2" s="18"/>
      <c r="S2" s="18"/>
      <c r="T2" s="18"/>
      <c r="U2" s="18"/>
    </row>
    <row r="3" spans="1:21" ht="20.5" customHeight="1">
      <c r="A3" s="230" t="s">
        <v>71</v>
      </c>
      <c r="B3" s="230"/>
      <c r="C3" s="230"/>
      <c r="D3" s="230" t="s">
        <v>71</v>
      </c>
      <c r="E3" s="230"/>
      <c r="F3" s="230"/>
      <c r="G3" s="230"/>
      <c r="H3" s="230"/>
      <c r="I3" s="230"/>
      <c r="J3" s="230"/>
      <c r="K3" s="230"/>
      <c r="L3" s="230"/>
      <c r="M3" s="230"/>
      <c r="O3" s="18"/>
      <c r="P3" s="18"/>
      <c r="Q3" s="18"/>
      <c r="R3" s="18"/>
      <c r="S3" s="18"/>
      <c r="T3" s="18"/>
      <c r="U3" s="18"/>
    </row>
    <row r="4" spans="1:21" ht="15.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O4" s="18"/>
      <c r="P4" s="18"/>
      <c r="Q4" s="18"/>
      <c r="R4" s="18"/>
      <c r="S4" s="18"/>
      <c r="T4" s="18"/>
      <c r="U4" s="18"/>
    </row>
    <row r="5" spans="1:21" s="20" customFormat="1">
      <c r="A5" s="232" t="s">
        <v>72</v>
      </c>
      <c r="B5" s="226" t="s">
        <v>73</v>
      </c>
      <c r="C5" s="235" t="s">
        <v>74</v>
      </c>
      <c r="D5" s="226" t="s">
        <v>75</v>
      </c>
      <c r="E5" s="226"/>
      <c r="F5" s="226"/>
      <c r="G5" s="226"/>
      <c r="H5" s="226" t="s">
        <v>74</v>
      </c>
      <c r="I5" s="226"/>
      <c r="J5" s="226"/>
      <c r="K5" s="226"/>
      <c r="L5" s="226" t="s">
        <v>76</v>
      </c>
      <c r="M5" s="235" t="s">
        <v>77</v>
      </c>
    </row>
    <row r="6" spans="1:21" s="20" customFormat="1">
      <c r="A6" s="233"/>
      <c r="B6" s="226"/>
      <c r="C6" s="236"/>
      <c r="D6" s="226" t="s">
        <v>78</v>
      </c>
      <c r="E6" s="226" t="s">
        <v>79</v>
      </c>
      <c r="F6" s="226" t="s">
        <v>80</v>
      </c>
      <c r="G6" s="226" t="s">
        <v>81</v>
      </c>
      <c r="H6" s="226" t="s">
        <v>82</v>
      </c>
      <c r="I6" s="227" t="s">
        <v>83</v>
      </c>
      <c r="J6" s="228"/>
      <c r="K6" s="229"/>
      <c r="L6" s="226"/>
      <c r="M6" s="237"/>
    </row>
    <row r="7" spans="1:21" s="20" customFormat="1">
      <c r="A7" s="233"/>
      <c r="B7" s="226"/>
      <c r="C7" s="21" t="s">
        <v>84</v>
      </c>
      <c r="D7" s="226"/>
      <c r="E7" s="226"/>
      <c r="F7" s="226"/>
      <c r="G7" s="226"/>
      <c r="H7" s="226"/>
      <c r="I7" s="22" t="s">
        <v>85</v>
      </c>
      <c r="J7" s="22" t="s">
        <v>86</v>
      </c>
      <c r="K7" s="22" t="s">
        <v>87</v>
      </c>
      <c r="L7" s="226"/>
      <c r="M7" s="237"/>
    </row>
    <row r="8" spans="1:21" s="20" customFormat="1" ht="15" customHeight="1" thickBot="1">
      <c r="A8" s="234"/>
      <c r="B8" s="23" t="s">
        <v>88</v>
      </c>
      <c r="C8" s="23" t="s">
        <v>89</v>
      </c>
      <c r="D8" s="23" t="s">
        <v>89</v>
      </c>
      <c r="E8" s="23" t="s">
        <v>89</v>
      </c>
      <c r="F8" s="23" t="s">
        <v>89</v>
      </c>
      <c r="G8" s="23" t="s">
        <v>89</v>
      </c>
      <c r="H8" s="23" t="s">
        <v>89</v>
      </c>
      <c r="I8" s="23" t="s">
        <v>90</v>
      </c>
      <c r="J8" s="23" t="s">
        <v>90</v>
      </c>
      <c r="K8" s="23" t="s">
        <v>90</v>
      </c>
      <c r="L8" s="23" t="s">
        <v>91</v>
      </c>
      <c r="M8" s="238"/>
    </row>
    <row r="9" spans="1:21" s="20" customFormat="1" ht="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21" s="31" customFormat="1" ht="13.5" customHeight="1">
      <c r="A10" s="25" t="s">
        <v>92</v>
      </c>
      <c r="B10" s="26">
        <v>5.0301</v>
      </c>
      <c r="C10" s="27">
        <v>98459.094899999996</v>
      </c>
      <c r="D10" s="28">
        <v>34881.691099999996</v>
      </c>
      <c r="E10" s="28">
        <v>54195.725700000003</v>
      </c>
      <c r="F10" s="28">
        <v>195451.2334</v>
      </c>
      <c r="G10" s="28">
        <v>341658.21139999997</v>
      </c>
      <c r="H10" s="28">
        <v>156050.21350000001</v>
      </c>
      <c r="I10" s="29">
        <v>27.54</v>
      </c>
      <c r="J10" s="29">
        <v>0.65</v>
      </c>
      <c r="K10" s="29">
        <v>9.93</v>
      </c>
      <c r="L10" s="29">
        <v>172.2784</v>
      </c>
      <c r="M10" s="30" t="s">
        <v>93</v>
      </c>
      <c r="O10" s="20"/>
      <c r="P10" s="32"/>
      <c r="Q10" s="32"/>
      <c r="R10" s="33"/>
      <c r="S10" s="20"/>
      <c r="T10" s="20"/>
      <c r="U10" s="20"/>
    </row>
    <row r="11" spans="1:21" s="31" customFormat="1" ht="13.5" customHeight="1">
      <c r="A11" s="34" t="s">
        <v>94</v>
      </c>
      <c r="B11" s="35">
        <v>1.0690999999999999</v>
      </c>
      <c r="C11" s="36">
        <v>222156.35029999999</v>
      </c>
      <c r="D11" s="37">
        <v>66470.534199999995</v>
      </c>
      <c r="E11" s="37">
        <v>119766.91</v>
      </c>
      <c r="F11" s="37">
        <v>355816.81089999998</v>
      </c>
      <c r="G11" s="37">
        <v>504664.19660000002</v>
      </c>
      <c r="H11" s="37">
        <v>279795.16680000001</v>
      </c>
      <c r="I11" s="38">
        <v>30.96</v>
      </c>
      <c r="J11" s="38">
        <v>0.85</v>
      </c>
      <c r="K11" s="38">
        <v>9.58</v>
      </c>
      <c r="L11" s="38">
        <v>170.96109999999999</v>
      </c>
      <c r="M11" s="39" t="s">
        <v>95</v>
      </c>
      <c r="O11" s="20"/>
      <c r="P11" s="32"/>
      <c r="Q11" s="32"/>
      <c r="R11" s="33"/>
      <c r="S11" s="20"/>
      <c r="T11" s="20"/>
      <c r="U11" s="20"/>
    </row>
    <row r="12" spans="1:21" s="31" customFormat="1" ht="13.5" customHeight="1">
      <c r="A12" s="34" t="s">
        <v>96</v>
      </c>
      <c r="B12" s="35">
        <v>2.3780000000000001</v>
      </c>
      <c r="C12" s="36">
        <v>108100.9396</v>
      </c>
      <c r="D12" s="37">
        <v>42117.0288</v>
      </c>
      <c r="E12" s="37">
        <v>61708.8603</v>
      </c>
      <c r="F12" s="37">
        <v>180052.4154</v>
      </c>
      <c r="G12" s="37">
        <v>307710.45</v>
      </c>
      <c r="H12" s="37">
        <v>149487.9656</v>
      </c>
      <c r="I12" s="38">
        <v>25.89</v>
      </c>
      <c r="J12" s="38">
        <v>0.41</v>
      </c>
      <c r="K12" s="38">
        <v>10.29</v>
      </c>
      <c r="L12" s="38">
        <v>172.47839999999999</v>
      </c>
      <c r="M12" s="39" t="s">
        <v>93</v>
      </c>
      <c r="O12" s="20"/>
      <c r="P12" s="32"/>
      <c r="Q12" s="32"/>
      <c r="R12" s="33"/>
      <c r="S12" s="20"/>
      <c r="T12" s="20"/>
      <c r="U12" s="20"/>
    </row>
    <row r="13" spans="1:21" s="31" customFormat="1" ht="13.5" customHeight="1">
      <c r="A13" s="25" t="s">
        <v>97</v>
      </c>
      <c r="B13" s="26">
        <v>7.5350000000000001</v>
      </c>
      <c r="C13" s="27">
        <v>95283.905799999993</v>
      </c>
      <c r="D13" s="28">
        <v>44165.883099999999</v>
      </c>
      <c r="E13" s="28">
        <v>62018.517399999997</v>
      </c>
      <c r="F13" s="28">
        <v>142550.47700000001</v>
      </c>
      <c r="G13" s="28">
        <v>204276.86439999999</v>
      </c>
      <c r="H13" s="28">
        <v>115818.6182</v>
      </c>
      <c r="I13" s="29">
        <v>21.15</v>
      </c>
      <c r="J13" s="29">
        <v>0.66</v>
      </c>
      <c r="K13" s="29">
        <v>10.36</v>
      </c>
      <c r="L13" s="29">
        <v>171.46270000000001</v>
      </c>
      <c r="M13" s="30" t="s">
        <v>95</v>
      </c>
      <c r="O13" s="20"/>
      <c r="P13" s="32"/>
      <c r="Q13" s="32"/>
      <c r="R13" s="33"/>
      <c r="S13" s="20"/>
      <c r="T13" s="20"/>
      <c r="U13" s="20"/>
    </row>
    <row r="14" spans="1:21" s="31" customFormat="1" ht="13.5" customHeight="1">
      <c r="A14" s="34" t="s">
        <v>98</v>
      </c>
      <c r="B14" s="35">
        <v>2.4247999999999998</v>
      </c>
      <c r="C14" s="36">
        <v>101129.2475</v>
      </c>
      <c r="D14" s="37">
        <v>44393.067999999999</v>
      </c>
      <c r="E14" s="37">
        <v>67315.348599999998</v>
      </c>
      <c r="F14" s="37">
        <v>165523.90169999999</v>
      </c>
      <c r="G14" s="37">
        <v>234444.78229999999</v>
      </c>
      <c r="H14" s="37">
        <v>130773.6078</v>
      </c>
      <c r="I14" s="38">
        <v>25.62</v>
      </c>
      <c r="J14" s="38">
        <v>0.53</v>
      </c>
      <c r="K14" s="38">
        <v>10.3</v>
      </c>
      <c r="L14" s="38">
        <v>170.18549999999999</v>
      </c>
      <c r="M14" s="39" t="s">
        <v>95</v>
      </c>
      <c r="O14" s="20"/>
      <c r="P14" s="32"/>
      <c r="Q14" s="32"/>
      <c r="R14" s="33"/>
      <c r="S14" s="20"/>
      <c r="T14" s="20"/>
      <c r="U14" s="20"/>
    </row>
    <row r="15" spans="1:21" s="31" customFormat="1" ht="13.5" customHeight="1">
      <c r="A15" s="34" t="s">
        <v>99</v>
      </c>
      <c r="B15" s="35">
        <v>2.7944</v>
      </c>
      <c r="C15" s="36">
        <v>86805.325800000006</v>
      </c>
      <c r="D15" s="37">
        <v>42815.055800000002</v>
      </c>
      <c r="E15" s="37">
        <v>57609.803599999999</v>
      </c>
      <c r="F15" s="37">
        <v>124651.6813</v>
      </c>
      <c r="G15" s="37">
        <v>186912.52619999999</v>
      </c>
      <c r="H15" s="37">
        <v>103887.90330000001</v>
      </c>
      <c r="I15" s="38">
        <v>19.309999999999999</v>
      </c>
      <c r="J15" s="38">
        <v>0.95</v>
      </c>
      <c r="K15" s="38">
        <v>10.210000000000001</v>
      </c>
      <c r="L15" s="38">
        <v>172.34870000000001</v>
      </c>
      <c r="M15" s="39" t="s">
        <v>95</v>
      </c>
      <c r="O15" s="20"/>
      <c r="P15" s="32"/>
      <c r="Q15" s="32"/>
      <c r="R15" s="33"/>
      <c r="S15" s="20"/>
      <c r="T15" s="20"/>
      <c r="U15" s="20"/>
    </row>
    <row r="16" spans="1:21" s="31" customFormat="1" ht="13.5" customHeight="1">
      <c r="A16" s="34" t="s">
        <v>100</v>
      </c>
      <c r="B16" s="35">
        <v>1.6266</v>
      </c>
      <c r="C16" s="36">
        <v>98237.337400000004</v>
      </c>
      <c r="D16" s="37">
        <v>45700.968399999998</v>
      </c>
      <c r="E16" s="37">
        <v>67571.625700000004</v>
      </c>
      <c r="F16" s="37">
        <v>133876.88149999999</v>
      </c>
      <c r="G16" s="37">
        <v>205466.3799</v>
      </c>
      <c r="H16" s="37">
        <v>115495.6121</v>
      </c>
      <c r="I16" s="38">
        <v>17.77</v>
      </c>
      <c r="J16" s="38">
        <v>0.36</v>
      </c>
      <c r="K16" s="38">
        <v>10.78</v>
      </c>
      <c r="L16" s="38">
        <v>171.5147</v>
      </c>
      <c r="M16" s="39" t="s">
        <v>95</v>
      </c>
      <c r="O16" s="20"/>
      <c r="P16" s="32"/>
      <c r="Q16" s="32"/>
      <c r="R16" s="33"/>
      <c r="S16" s="20"/>
      <c r="T16" s="20"/>
      <c r="U16" s="20"/>
    </row>
    <row r="17" spans="1:21" s="31" customFormat="1" ht="13.5" customHeight="1">
      <c r="A17" s="25" t="s">
        <v>101</v>
      </c>
      <c r="B17" s="26">
        <v>2.5790000000000002</v>
      </c>
      <c r="C17" s="27">
        <v>89209.541200000007</v>
      </c>
      <c r="D17" s="28">
        <v>37592.764000000003</v>
      </c>
      <c r="E17" s="28">
        <v>54624.5651</v>
      </c>
      <c r="F17" s="28">
        <v>132240.15280000001</v>
      </c>
      <c r="G17" s="28">
        <v>200284.55499999999</v>
      </c>
      <c r="H17" s="28">
        <v>110271.2546</v>
      </c>
      <c r="I17" s="29">
        <v>18.16</v>
      </c>
      <c r="J17" s="29">
        <v>0.63</v>
      </c>
      <c r="K17" s="29">
        <v>10.79</v>
      </c>
      <c r="L17" s="29">
        <v>170.8389</v>
      </c>
      <c r="M17" s="30" t="s">
        <v>95</v>
      </c>
      <c r="O17" s="20"/>
      <c r="P17" s="32"/>
      <c r="Q17" s="32"/>
      <c r="R17" s="33"/>
      <c r="S17" s="20"/>
      <c r="T17" s="20"/>
      <c r="U17" s="20"/>
    </row>
    <row r="18" spans="1:21" s="31" customFormat="1" ht="13.5" customHeight="1">
      <c r="A18" s="34" t="s">
        <v>102</v>
      </c>
      <c r="B18" s="35">
        <v>1.3421000000000001</v>
      </c>
      <c r="C18" s="36">
        <v>81368.087799999994</v>
      </c>
      <c r="D18" s="37">
        <v>40813.408300000003</v>
      </c>
      <c r="E18" s="37">
        <v>50769.988799999999</v>
      </c>
      <c r="F18" s="37">
        <v>125455.2531</v>
      </c>
      <c r="G18" s="37">
        <v>184192.3751</v>
      </c>
      <c r="H18" s="37">
        <v>101522.4981</v>
      </c>
      <c r="I18" s="38">
        <v>17.57</v>
      </c>
      <c r="J18" s="38">
        <v>0.72</v>
      </c>
      <c r="K18" s="38">
        <v>11.09</v>
      </c>
      <c r="L18" s="38">
        <v>170.5078</v>
      </c>
      <c r="M18" s="39" t="s">
        <v>95</v>
      </c>
      <c r="O18" s="20"/>
      <c r="P18" s="32"/>
      <c r="Q18" s="32"/>
      <c r="R18" s="33"/>
      <c r="S18" s="20"/>
      <c r="T18" s="20"/>
      <c r="U18" s="20"/>
    </row>
    <row r="19" spans="1:21" s="31" customFormat="1" ht="13.5" customHeight="1">
      <c r="A19" s="25" t="s">
        <v>103</v>
      </c>
      <c r="B19" s="26">
        <v>6.2546999999999997</v>
      </c>
      <c r="C19" s="27">
        <v>68514.664600000004</v>
      </c>
      <c r="D19" s="28">
        <v>32304.573199999999</v>
      </c>
      <c r="E19" s="28">
        <v>43483.513800000001</v>
      </c>
      <c r="F19" s="28">
        <v>101199.6679</v>
      </c>
      <c r="G19" s="28">
        <v>149054.7426</v>
      </c>
      <c r="H19" s="28">
        <v>83318.7788</v>
      </c>
      <c r="I19" s="29">
        <v>21.86</v>
      </c>
      <c r="J19" s="29">
        <v>1.26</v>
      </c>
      <c r="K19" s="29">
        <v>10.58</v>
      </c>
      <c r="L19" s="29">
        <v>171.73079999999999</v>
      </c>
      <c r="M19" s="30" t="s">
        <v>95</v>
      </c>
      <c r="O19" s="20"/>
      <c r="P19" s="32"/>
      <c r="Q19" s="32"/>
      <c r="R19" s="33"/>
      <c r="S19" s="20"/>
      <c r="T19" s="20"/>
      <c r="U19" s="20"/>
    </row>
    <row r="20" spans="1:21" s="31" customFormat="1" ht="13.5" customHeight="1">
      <c r="A20" s="34" t="s">
        <v>104</v>
      </c>
      <c r="B20" s="35">
        <v>1.8463000000000001</v>
      </c>
      <c r="C20" s="36">
        <v>79317.441900000005</v>
      </c>
      <c r="D20" s="37">
        <v>37675.925900000002</v>
      </c>
      <c r="E20" s="37">
        <v>55379.2742</v>
      </c>
      <c r="F20" s="37">
        <v>113436.9062</v>
      </c>
      <c r="G20" s="37">
        <v>161415.17860000001</v>
      </c>
      <c r="H20" s="37">
        <v>92998.907099999997</v>
      </c>
      <c r="I20" s="38">
        <v>17.14</v>
      </c>
      <c r="J20" s="38">
        <v>1.19</v>
      </c>
      <c r="K20" s="38">
        <v>11.29</v>
      </c>
      <c r="L20" s="38">
        <v>170.01410000000001</v>
      </c>
      <c r="M20" s="39" t="s">
        <v>95</v>
      </c>
      <c r="O20" s="20"/>
      <c r="P20" s="32"/>
      <c r="Q20" s="32"/>
      <c r="R20" s="33"/>
      <c r="S20" s="20"/>
      <c r="T20" s="20"/>
      <c r="U20" s="20"/>
    </row>
    <row r="21" spans="1:21" s="31" customFormat="1" ht="13.5" customHeight="1">
      <c r="A21" s="25" t="s">
        <v>105</v>
      </c>
      <c r="B21" s="26">
        <v>12.360799999999999</v>
      </c>
      <c r="C21" s="27">
        <v>80929.0478</v>
      </c>
      <c r="D21" s="28">
        <v>36545.055500000002</v>
      </c>
      <c r="E21" s="28">
        <v>52999.627999999997</v>
      </c>
      <c r="F21" s="28">
        <v>124889.96309999999</v>
      </c>
      <c r="G21" s="28">
        <v>191096.9068</v>
      </c>
      <c r="H21" s="28">
        <v>104258.9553</v>
      </c>
      <c r="I21" s="29">
        <v>25.23</v>
      </c>
      <c r="J21" s="29">
        <v>0.66</v>
      </c>
      <c r="K21" s="29">
        <v>10.4</v>
      </c>
      <c r="L21" s="29">
        <v>172.31800000000001</v>
      </c>
      <c r="M21" s="30" t="s">
        <v>95</v>
      </c>
      <c r="O21" s="20"/>
      <c r="P21" s="32"/>
      <c r="Q21" s="32"/>
      <c r="R21" s="33"/>
      <c r="S21" s="20"/>
      <c r="T21" s="20"/>
      <c r="U21" s="20"/>
    </row>
    <row r="22" spans="1:21" s="31" customFormat="1" ht="13.5" customHeight="1">
      <c r="A22" s="34" t="s">
        <v>106</v>
      </c>
      <c r="B22" s="35">
        <v>2.4977999999999998</v>
      </c>
      <c r="C22" s="36">
        <v>98433.098199999993</v>
      </c>
      <c r="D22" s="37">
        <v>47763.5645</v>
      </c>
      <c r="E22" s="37">
        <v>59755.556700000001</v>
      </c>
      <c r="F22" s="37">
        <v>164575.924</v>
      </c>
      <c r="G22" s="37">
        <v>264127.09889999998</v>
      </c>
      <c r="H22" s="37">
        <v>133221.30350000001</v>
      </c>
      <c r="I22" s="38">
        <v>28.63</v>
      </c>
      <c r="J22" s="38">
        <v>0.24</v>
      </c>
      <c r="K22" s="38">
        <v>10.050000000000001</v>
      </c>
      <c r="L22" s="38">
        <v>172.74870000000001</v>
      </c>
      <c r="M22" s="39" t="s">
        <v>93</v>
      </c>
      <c r="O22" s="20"/>
      <c r="P22" s="32"/>
      <c r="Q22" s="32"/>
      <c r="R22" s="33"/>
      <c r="S22" s="20"/>
      <c r="T22" s="20"/>
      <c r="U22" s="20"/>
    </row>
    <row r="23" spans="1:21" s="31" customFormat="1" ht="13.5" customHeight="1">
      <c r="A23" s="34" t="s">
        <v>107</v>
      </c>
      <c r="B23" s="35">
        <v>6.5071000000000003</v>
      </c>
      <c r="C23" s="36">
        <v>79682.9519</v>
      </c>
      <c r="D23" s="37">
        <v>34973.792000000001</v>
      </c>
      <c r="E23" s="37">
        <v>50263.825100000002</v>
      </c>
      <c r="F23" s="37">
        <v>121851.3287</v>
      </c>
      <c r="G23" s="37">
        <v>176443.2611</v>
      </c>
      <c r="H23" s="37">
        <v>98634.141699999993</v>
      </c>
      <c r="I23" s="38">
        <v>25.49</v>
      </c>
      <c r="J23" s="38">
        <v>0.76</v>
      </c>
      <c r="K23" s="38">
        <v>10.6</v>
      </c>
      <c r="L23" s="38">
        <v>172.1747</v>
      </c>
      <c r="M23" s="39" t="s">
        <v>95</v>
      </c>
      <c r="O23" s="20"/>
      <c r="P23" s="32"/>
      <c r="Q23" s="32"/>
      <c r="R23" s="33"/>
      <c r="S23" s="20"/>
      <c r="T23" s="20"/>
      <c r="U23" s="20"/>
    </row>
    <row r="24" spans="1:21" s="31" customFormat="1" ht="13.5" customHeight="1">
      <c r="A24" s="34" t="s">
        <v>108</v>
      </c>
      <c r="B24" s="35">
        <v>1.6987000000000001</v>
      </c>
      <c r="C24" s="36">
        <v>83624.244300000006</v>
      </c>
      <c r="D24" s="37">
        <v>45796.044800000003</v>
      </c>
      <c r="E24" s="37">
        <v>62203.911200000002</v>
      </c>
      <c r="F24" s="37">
        <v>127555.034</v>
      </c>
      <c r="G24" s="37">
        <v>183305.8058</v>
      </c>
      <c r="H24" s="37">
        <v>108290.3509</v>
      </c>
      <c r="I24" s="38">
        <v>19.48</v>
      </c>
      <c r="J24" s="38">
        <v>0.91</v>
      </c>
      <c r="K24" s="38">
        <v>10.07</v>
      </c>
      <c r="L24" s="38">
        <v>171.8056</v>
      </c>
      <c r="M24" s="39" t="s">
        <v>93</v>
      </c>
      <c r="O24" s="20"/>
      <c r="P24" s="32"/>
      <c r="Q24" s="32"/>
      <c r="R24" s="33"/>
      <c r="S24" s="20"/>
      <c r="T24" s="20"/>
      <c r="U24" s="20"/>
    </row>
    <row r="25" spans="1:21" s="31" customFormat="1" ht="13.5" customHeight="1">
      <c r="A25" s="25" t="s">
        <v>109</v>
      </c>
      <c r="B25" s="26">
        <v>0.26079999999999998</v>
      </c>
      <c r="C25" s="27">
        <v>109826.8907</v>
      </c>
      <c r="D25" s="28">
        <v>47734.061699999998</v>
      </c>
      <c r="E25" s="28">
        <v>59937.897100000002</v>
      </c>
      <c r="F25" s="28">
        <v>179643.60829999999</v>
      </c>
      <c r="G25" s="28">
        <v>257141.92110000001</v>
      </c>
      <c r="H25" s="28">
        <v>138280.8799</v>
      </c>
      <c r="I25" s="29">
        <v>22.83</v>
      </c>
      <c r="J25" s="29">
        <v>0.54</v>
      </c>
      <c r="K25" s="29">
        <v>9.81</v>
      </c>
      <c r="L25" s="29">
        <v>169.46559999999999</v>
      </c>
      <c r="M25" s="30" t="s">
        <v>95</v>
      </c>
      <c r="O25" s="20"/>
      <c r="P25" s="32"/>
      <c r="Q25" s="32"/>
      <c r="R25" s="33"/>
      <c r="S25" s="20"/>
      <c r="T25" s="20"/>
      <c r="U25" s="20"/>
    </row>
    <row r="26" spans="1:21" s="31" customFormat="1" ht="13.5" customHeight="1">
      <c r="A26" s="25" t="s">
        <v>110</v>
      </c>
      <c r="B26" s="26">
        <v>4.1794000000000002</v>
      </c>
      <c r="C26" s="27">
        <v>87738.5576</v>
      </c>
      <c r="D26" s="28">
        <v>44079.815300000002</v>
      </c>
      <c r="E26" s="28">
        <v>60851.020900000003</v>
      </c>
      <c r="F26" s="28">
        <v>129469.3903</v>
      </c>
      <c r="G26" s="28">
        <v>172025.0649</v>
      </c>
      <c r="H26" s="28">
        <v>104759.0241</v>
      </c>
      <c r="I26" s="29">
        <v>17.82</v>
      </c>
      <c r="J26" s="29">
        <v>1.1299999999999999</v>
      </c>
      <c r="K26" s="29">
        <v>10.79</v>
      </c>
      <c r="L26" s="29">
        <v>169.65539999999999</v>
      </c>
      <c r="M26" s="30" t="s">
        <v>95</v>
      </c>
      <c r="O26" s="20"/>
      <c r="P26" s="32"/>
      <c r="Q26" s="32"/>
      <c r="R26" s="33"/>
      <c r="S26" s="20"/>
      <c r="T26" s="20"/>
      <c r="U26" s="20"/>
    </row>
    <row r="27" spans="1:21" s="31" customFormat="1" ht="13.5" customHeight="1">
      <c r="A27" s="34" t="s">
        <v>111</v>
      </c>
      <c r="B27" s="35">
        <v>2.0847000000000002</v>
      </c>
      <c r="C27" s="36">
        <v>78547.052500000005</v>
      </c>
      <c r="D27" s="37">
        <v>40877.641000000003</v>
      </c>
      <c r="E27" s="37">
        <v>56196.582300000002</v>
      </c>
      <c r="F27" s="37">
        <v>104688.4173</v>
      </c>
      <c r="G27" s="37">
        <v>152916.429</v>
      </c>
      <c r="H27" s="37">
        <v>91546.088900000002</v>
      </c>
      <c r="I27" s="38">
        <v>17.64</v>
      </c>
      <c r="J27" s="38">
        <v>1.81</v>
      </c>
      <c r="K27" s="38">
        <v>11.05</v>
      </c>
      <c r="L27" s="38">
        <v>167.86609999999999</v>
      </c>
      <c r="M27" s="39" t="s">
        <v>95</v>
      </c>
      <c r="O27" s="20"/>
      <c r="P27" s="32"/>
      <c r="Q27" s="32"/>
      <c r="R27" s="33"/>
      <c r="S27" s="20"/>
      <c r="T27" s="20"/>
      <c r="U27" s="20"/>
    </row>
    <row r="28" spans="1:21" s="31" customFormat="1" ht="13.5" customHeight="1">
      <c r="A28" s="25" t="s">
        <v>112</v>
      </c>
      <c r="B28" s="26">
        <v>2.9569999999999999</v>
      </c>
      <c r="C28" s="27">
        <v>47881.986100000002</v>
      </c>
      <c r="D28" s="28">
        <v>34212.171600000001</v>
      </c>
      <c r="E28" s="28">
        <v>40658.173000000003</v>
      </c>
      <c r="F28" s="28">
        <v>65565.768599999996</v>
      </c>
      <c r="G28" s="28">
        <v>94496.947499999995</v>
      </c>
      <c r="H28" s="28">
        <v>57934.855499999998</v>
      </c>
      <c r="I28" s="29">
        <v>21.99</v>
      </c>
      <c r="J28" s="29">
        <v>1.17</v>
      </c>
      <c r="K28" s="29">
        <v>10.14</v>
      </c>
      <c r="L28" s="29">
        <v>173.01849999999999</v>
      </c>
      <c r="M28" s="30" t="s">
        <v>93</v>
      </c>
      <c r="O28" s="20"/>
      <c r="P28" s="32"/>
      <c r="Q28" s="32"/>
      <c r="R28" s="33"/>
      <c r="S28" s="20"/>
      <c r="T28" s="20"/>
      <c r="U28" s="20"/>
    </row>
    <row r="29" spans="1:21" s="31" customFormat="1" ht="13.5" customHeight="1">
      <c r="A29" s="34" t="s">
        <v>113</v>
      </c>
      <c r="B29" s="35">
        <v>1.8063</v>
      </c>
      <c r="C29" s="36">
        <v>43430.875500000002</v>
      </c>
      <c r="D29" s="37">
        <v>34012.205099999999</v>
      </c>
      <c r="E29" s="37">
        <v>37216.927900000002</v>
      </c>
      <c r="F29" s="37">
        <v>50282.341899999999</v>
      </c>
      <c r="G29" s="37">
        <v>66805.997900000002</v>
      </c>
      <c r="H29" s="37">
        <v>47746.012799999997</v>
      </c>
      <c r="I29" s="38">
        <v>19.32</v>
      </c>
      <c r="J29" s="38">
        <v>1.75</v>
      </c>
      <c r="K29" s="38">
        <v>10.050000000000001</v>
      </c>
      <c r="L29" s="38">
        <v>174.7313</v>
      </c>
      <c r="M29" s="39" t="s">
        <v>95</v>
      </c>
      <c r="O29" s="20"/>
      <c r="P29" s="32"/>
      <c r="Q29" s="32"/>
      <c r="R29" s="33"/>
      <c r="S29" s="20"/>
      <c r="T29" s="20"/>
      <c r="U29" s="20"/>
    </row>
    <row r="30" spans="1:21" s="31" customFormat="1" ht="13.5" customHeight="1">
      <c r="A30" s="25" t="s">
        <v>114</v>
      </c>
      <c r="B30" s="26">
        <v>18.084199999999999</v>
      </c>
      <c r="C30" s="27">
        <v>77861.028900000005</v>
      </c>
      <c r="D30" s="28">
        <v>39410.931600000004</v>
      </c>
      <c r="E30" s="28">
        <v>52198.138500000001</v>
      </c>
      <c r="F30" s="28">
        <v>108504.6777</v>
      </c>
      <c r="G30" s="28">
        <v>157803.46830000001</v>
      </c>
      <c r="H30" s="28">
        <v>91462.679799999998</v>
      </c>
      <c r="I30" s="29">
        <v>21.44</v>
      </c>
      <c r="J30" s="29">
        <v>1.02</v>
      </c>
      <c r="K30" s="29">
        <v>10.77</v>
      </c>
      <c r="L30" s="29">
        <v>169.3785</v>
      </c>
      <c r="M30" s="30" t="s">
        <v>95</v>
      </c>
      <c r="O30" s="20"/>
      <c r="P30" s="32"/>
      <c r="Q30" s="32"/>
      <c r="R30" s="33"/>
      <c r="S30" s="20"/>
      <c r="T30" s="20"/>
      <c r="U30" s="20"/>
    </row>
    <row r="31" spans="1:21" s="31" customFormat="1" ht="13.5" customHeight="1">
      <c r="A31" s="34" t="s">
        <v>115</v>
      </c>
      <c r="B31" s="35">
        <v>4.6908000000000003</v>
      </c>
      <c r="C31" s="36">
        <v>105692.0386</v>
      </c>
      <c r="D31" s="37">
        <v>47236.178800000002</v>
      </c>
      <c r="E31" s="37">
        <v>69149.408500000005</v>
      </c>
      <c r="F31" s="37">
        <v>154048.728</v>
      </c>
      <c r="G31" s="37">
        <v>218047.8364</v>
      </c>
      <c r="H31" s="37">
        <v>125384.4017</v>
      </c>
      <c r="I31" s="38">
        <v>24.29</v>
      </c>
      <c r="J31" s="38">
        <v>0.63</v>
      </c>
      <c r="K31" s="38">
        <v>10.31</v>
      </c>
      <c r="L31" s="38">
        <v>168.44640000000001</v>
      </c>
      <c r="M31" s="39" t="s">
        <v>95</v>
      </c>
      <c r="O31" s="20"/>
      <c r="P31" s="32"/>
      <c r="Q31" s="32"/>
      <c r="R31" s="33"/>
      <c r="S31" s="20"/>
      <c r="T31" s="20"/>
      <c r="U31" s="20"/>
    </row>
    <row r="32" spans="1:21" s="31" customFormat="1" ht="13.5" customHeight="1">
      <c r="A32" s="34" t="s">
        <v>116</v>
      </c>
      <c r="B32" s="35">
        <v>11.044499999999999</v>
      </c>
      <c r="C32" s="36">
        <v>69528.787200000006</v>
      </c>
      <c r="D32" s="37">
        <v>36148.004399999998</v>
      </c>
      <c r="E32" s="37">
        <v>49113.027000000002</v>
      </c>
      <c r="F32" s="37">
        <v>93823.815199999997</v>
      </c>
      <c r="G32" s="37">
        <v>120322.3974</v>
      </c>
      <c r="H32" s="37">
        <v>77689.105800000005</v>
      </c>
      <c r="I32" s="38">
        <v>19.79</v>
      </c>
      <c r="J32" s="38">
        <v>0.96</v>
      </c>
      <c r="K32" s="38">
        <v>11.21</v>
      </c>
      <c r="L32" s="38">
        <v>170.11089999999999</v>
      </c>
      <c r="M32" s="39" t="s">
        <v>95</v>
      </c>
      <c r="O32" s="20"/>
      <c r="P32" s="32"/>
      <c r="Q32" s="32"/>
      <c r="R32" s="33"/>
      <c r="S32" s="20"/>
      <c r="T32" s="20"/>
      <c r="U32" s="20"/>
    </row>
    <row r="33" spans="1:21" s="31" customFormat="1" ht="13.5" customHeight="1">
      <c r="A33" s="34" t="s">
        <v>117</v>
      </c>
      <c r="B33" s="35">
        <v>1.4336</v>
      </c>
      <c r="C33" s="36">
        <v>87801.270799999998</v>
      </c>
      <c r="D33" s="37">
        <v>44796.825900000003</v>
      </c>
      <c r="E33" s="37">
        <v>64933.352200000001</v>
      </c>
      <c r="F33" s="37">
        <v>120916.49370000001</v>
      </c>
      <c r="G33" s="37">
        <v>173527.13310000001</v>
      </c>
      <c r="H33" s="37">
        <v>100024.2117</v>
      </c>
      <c r="I33" s="38">
        <v>19.670000000000002</v>
      </c>
      <c r="J33" s="38">
        <v>1.99</v>
      </c>
      <c r="K33" s="38">
        <v>10.43</v>
      </c>
      <c r="L33" s="38">
        <v>165.31950000000001</v>
      </c>
      <c r="M33" s="39" t="s">
        <v>95</v>
      </c>
      <c r="O33" s="20"/>
      <c r="P33" s="32"/>
      <c r="Q33" s="32"/>
      <c r="R33" s="33"/>
      <c r="S33" s="20"/>
      <c r="T33" s="20"/>
      <c r="U33" s="20"/>
    </row>
    <row r="34" spans="1:21" s="31" customFormat="1" ht="13.5" customHeight="1">
      <c r="A34" s="25" t="s">
        <v>118</v>
      </c>
      <c r="B34" s="26">
        <v>0.38500000000000001</v>
      </c>
      <c r="C34" s="27">
        <v>65086.990100000003</v>
      </c>
      <c r="D34" s="28">
        <v>39681.812299999998</v>
      </c>
      <c r="E34" s="28">
        <v>52541.872199999998</v>
      </c>
      <c r="F34" s="28">
        <v>90954.366999999998</v>
      </c>
      <c r="G34" s="28">
        <v>109405.7883</v>
      </c>
      <c r="H34" s="28">
        <v>75312.559200000003</v>
      </c>
      <c r="I34" s="29">
        <v>24.2</v>
      </c>
      <c r="J34" s="29">
        <v>1.56</v>
      </c>
      <c r="K34" s="29">
        <v>10.73</v>
      </c>
      <c r="L34" s="29">
        <v>171.49340000000001</v>
      </c>
      <c r="M34" s="30" t="s">
        <v>95</v>
      </c>
      <c r="O34" s="20"/>
      <c r="P34" s="32"/>
      <c r="Q34" s="32"/>
      <c r="R34" s="33"/>
      <c r="S34" s="20"/>
      <c r="T34" s="20"/>
      <c r="U34" s="20"/>
    </row>
    <row r="35" spans="1:21" s="31" customFormat="1" ht="13.5" customHeight="1">
      <c r="A35" s="25" t="s">
        <v>119</v>
      </c>
      <c r="B35" s="26">
        <v>7.1406999999999998</v>
      </c>
      <c r="C35" s="27">
        <v>58555.530400000003</v>
      </c>
      <c r="D35" s="28">
        <v>28921.199199999999</v>
      </c>
      <c r="E35" s="28">
        <v>40430.997499999998</v>
      </c>
      <c r="F35" s="28">
        <v>89013.369900000005</v>
      </c>
      <c r="G35" s="28">
        <v>129410.0494</v>
      </c>
      <c r="H35" s="28">
        <v>72453.467699999994</v>
      </c>
      <c r="I35" s="29">
        <v>25.49</v>
      </c>
      <c r="J35" s="29">
        <v>0.49</v>
      </c>
      <c r="K35" s="29">
        <v>9.77</v>
      </c>
      <c r="L35" s="29">
        <v>174.0487</v>
      </c>
      <c r="M35" s="30" t="s">
        <v>95</v>
      </c>
      <c r="O35" s="20"/>
      <c r="P35" s="32"/>
      <c r="Q35" s="32"/>
      <c r="R35" s="33"/>
      <c r="S35" s="20"/>
      <c r="T35" s="20"/>
      <c r="U35" s="20"/>
    </row>
    <row r="36" spans="1:21" s="31" customFormat="1" ht="13.5" customHeight="1">
      <c r="A36" s="34" t="s">
        <v>120</v>
      </c>
      <c r="B36" s="35">
        <v>3.6271</v>
      </c>
      <c r="C36" s="36">
        <v>52607.920899999997</v>
      </c>
      <c r="D36" s="37">
        <v>23389.668000000001</v>
      </c>
      <c r="E36" s="37">
        <v>35858.631399999998</v>
      </c>
      <c r="F36" s="37">
        <v>74827.954899999997</v>
      </c>
      <c r="G36" s="37">
        <v>102239.93339999999</v>
      </c>
      <c r="H36" s="37">
        <v>61339.583500000001</v>
      </c>
      <c r="I36" s="38">
        <v>24.44</v>
      </c>
      <c r="J36" s="38">
        <v>0.62</v>
      </c>
      <c r="K36" s="38">
        <v>9.7200000000000006</v>
      </c>
      <c r="L36" s="38">
        <v>174.61019999999999</v>
      </c>
      <c r="M36" s="39" t="s">
        <v>93</v>
      </c>
      <c r="O36" s="20"/>
      <c r="P36" s="32"/>
      <c r="Q36" s="32"/>
      <c r="R36" s="33"/>
      <c r="S36" s="20"/>
      <c r="T36" s="20"/>
      <c r="U36" s="20"/>
    </row>
    <row r="37" spans="1:21" s="31" customFormat="1" ht="13.5" customHeight="1">
      <c r="A37" s="25" t="s">
        <v>121</v>
      </c>
      <c r="B37" s="26">
        <v>9.5337999999999994</v>
      </c>
      <c r="C37" s="27">
        <v>61059.007400000002</v>
      </c>
      <c r="D37" s="28">
        <v>32845.310899999997</v>
      </c>
      <c r="E37" s="28">
        <v>45415.694799999997</v>
      </c>
      <c r="F37" s="28">
        <v>88131.215599999996</v>
      </c>
      <c r="G37" s="28">
        <v>135372.61979999999</v>
      </c>
      <c r="H37" s="28">
        <v>76510.425000000003</v>
      </c>
      <c r="I37" s="29">
        <v>18.760000000000002</v>
      </c>
      <c r="J37" s="29">
        <v>1.58</v>
      </c>
      <c r="K37" s="29">
        <v>11.6</v>
      </c>
      <c r="L37" s="29">
        <v>172.07740000000001</v>
      </c>
      <c r="M37" s="30" t="s">
        <v>95</v>
      </c>
      <c r="O37" s="20"/>
      <c r="P37" s="32"/>
      <c r="Q37" s="32"/>
      <c r="R37" s="33"/>
      <c r="S37" s="20"/>
      <c r="T37" s="20"/>
      <c r="U37" s="20"/>
    </row>
    <row r="38" spans="1:21" s="31" customFormat="1" ht="13.5" customHeight="1">
      <c r="A38" s="34" t="s">
        <v>122</v>
      </c>
      <c r="B38" s="35">
        <v>1.9843999999999999</v>
      </c>
      <c r="C38" s="36">
        <v>71324.488899999997</v>
      </c>
      <c r="D38" s="37">
        <v>34365.594499999999</v>
      </c>
      <c r="E38" s="37">
        <v>49778.1374</v>
      </c>
      <c r="F38" s="37">
        <v>104995.88310000001</v>
      </c>
      <c r="G38" s="37">
        <v>159171.1263</v>
      </c>
      <c r="H38" s="37">
        <v>90321.559200000003</v>
      </c>
      <c r="I38" s="38">
        <v>18.89</v>
      </c>
      <c r="J38" s="38">
        <v>0.75</v>
      </c>
      <c r="K38" s="38">
        <v>10.67</v>
      </c>
      <c r="L38" s="38">
        <v>171.3963</v>
      </c>
      <c r="M38" s="39" t="s">
        <v>95</v>
      </c>
      <c r="O38" s="20"/>
      <c r="P38" s="32"/>
      <c r="Q38" s="32"/>
      <c r="R38" s="33"/>
      <c r="S38" s="20"/>
      <c r="T38" s="20"/>
      <c r="U38" s="20"/>
    </row>
    <row r="39" spans="1:21" s="31" customFormat="1" ht="13.5" customHeight="1">
      <c r="A39" s="34" t="s">
        <v>123</v>
      </c>
      <c r="B39" s="35">
        <v>1.5578000000000001</v>
      </c>
      <c r="C39" s="36">
        <v>46702.643900000003</v>
      </c>
      <c r="D39" s="37">
        <v>30945.845000000001</v>
      </c>
      <c r="E39" s="37">
        <v>35925.110200000003</v>
      </c>
      <c r="F39" s="37">
        <v>60795.161</v>
      </c>
      <c r="G39" s="37">
        <v>91082.616500000004</v>
      </c>
      <c r="H39" s="37">
        <v>56944.180899999999</v>
      </c>
      <c r="I39" s="38">
        <v>18.100000000000001</v>
      </c>
      <c r="J39" s="38">
        <v>2.66</v>
      </c>
      <c r="K39" s="38">
        <v>11.13</v>
      </c>
      <c r="L39" s="38">
        <v>175.84530000000001</v>
      </c>
      <c r="M39" s="39" t="s">
        <v>95</v>
      </c>
      <c r="O39" s="20"/>
      <c r="P39" s="32"/>
      <c r="Q39" s="32"/>
      <c r="R39" s="33"/>
      <c r="S39" s="20"/>
      <c r="T39" s="20"/>
      <c r="U39" s="20"/>
    </row>
    <row r="40" spans="1:21" s="31" customFormat="1" ht="13.5" customHeight="1">
      <c r="A40" s="34" t="s">
        <v>124</v>
      </c>
      <c r="B40" s="35">
        <v>3.1640999999999999</v>
      </c>
      <c r="C40" s="36">
        <v>62983.038</v>
      </c>
      <c r="D40" s="37">
        <v>39392.752899999999</v>
      </c>
      <c r="E40" s="37">
        <v>49854.778599999998</v>
      </c>
      <c r="F40" s="37">
        <v>83457.381599999993</v>
      </c>
      <c r="G40" s="37">
        <v>112024.0787</v>
      </c>
      <c r="H40" s="37">
        <v>73917.118400000007</v>
      </c>
      <c r="I40" s="38">
        <v>18.97</v>
      </c>
      <c r="J40" s="38">
        <v>2.08</v>
      </c>
      <c r="K40" s="38">
        <v>13.51</v>
      </c>
      <c r="L40" s="38">
        <v>168.87180000000001</v>
      </c>
      <c r="M40" s="39" t="s">
        <v>95</v>
      </c>
      <c r="O40" s="20"/>
      <c r="P40" s="32"/>
      <c r="Q40" s="32"/>
      <c r="R40" s="33"/>
      <c r="S40" s="20"/>
      <c r="T40" s="20"/>
      <c r="U40" s="20"/>
    </row>
    <row r="41" spans="1:21" s="31" customFormat="1" ht="13.5" customHeight="1">
      <c r="A41" s="34" t="s">
        <v>125</v>
      </c>
      <c r="B41" s="35">
        <v>2.1335000000000002</v>
      </c>
      <c r="C41" s="36">
        <v>67673.713499999998</v>
      </c>
      <c r="D41" s="37">
        <v>32351.4827</v>
      </c>
      <c r="E41" s="37">
        <v>45358.962500000001</v>
      </c>
      <c r="F41" s="37">
        <v>108374.99490000001</v>
      </c>
      <c r="G41" s="37">
        <v>158755.79440000001</v>
      </c>
      <c r="H41" s="37">
        <v>85412.429300000003</v>
      </c>
      <c r="I41" s="38">
        <v>17.73</v>
      </c>
      <c r="J41" s="38">
        <v>1.22</v>
      </c>
      <c r="K41" s="38">
        <v>10.33</v>
      </c>
      <c r="L41" s="38">
        <v>173.82509999999999</v>
      </c>
      <c r="M41" s="39" t="s">
        <v>95</v>
      </c>
      <c r="O41" s="20"/>
      <c r="P41" s="32"/>
      <c r="Q41" s="32"/>
      <c r="R41" s="33"/>
      <c r="S41" s="20"/>
      <c r="T41" s="20"/>
      <c r="U41" s="20"/>
    </row>
    <row r="42" spans="1:21" s="31" customFormat="1" ht="13.5" customHeight="1">
      <c r="A42" s="25" t="s">
        <v>126</v>
      </c>
      <c r="B42" s="26">
        <v>5.7648000000000001</v>
      </c>
      <c r="C42" s="27">
        <v>100505.9096</v>
      </c>
      <c r="D42" s="28">
        <v>45364.794699999999</v>
      </c>
      <c r="E42" s="28">
        <v>66274.352599999998</v>
      </c>
      <c r="F42" s="28">
        <v>155601.8443</v>
      </c>
      <c r="G42" s="28">
        <v>217384.30739999999</v>
      </c>
      <c r="H42" s="28">
        <v>123052.9</v>
      </c>
      <c r="I42" s="29">
        <v>18.39</v>
      </c>
      <c r="J42" s="29">
        <v>1.1399999999999999</v>
      </c>
      <c r="K42" s="29">
        <v>10.31</v>
      </c>
      <c r="L42" s="29">
        <v>173.21520000000001</v>
      </c>
      <c r="M42" s="30" t="s">
        <v>95</v>
      </c>
      <c r="O42" s="20"/>
      <c r="P42" s="32"/>
      <c r="Q42" s="32"/>
      <c r="R42" s="33"/>
      <c r="S42" s="20"/>
      <c r="T42" s="20"/>
      <c r="U42" s="20"/>
    </row>
    <row r="43" spans="1:21" s="31" customFormat="1" ht="13.5" customHeight="1">
      <c r="A43" s="34" t="s">
        <v>127</v>
      </c>
      <c r="B43" s="35">
        <v>4.6542000000000003</v>
      </c>
      <c r="C43" s="36">
        <v>99894.616899999994</v>
      </c>
      <c r="D43" s="37">
        <v>44894.822800000002</v>
      </c>
      <c r="E43" s="37">
        <v>66127.960800000001</v>
      </c>
      <c r="F43" s="37">
        <v>152893.2598</v>
      </c>
      <c r="G43" s="37">
        <v>213269.51560000001</v>
      </c>
      <c r="H43" s="37">
        <v>120567.3447</v>
      </c>
      <c r="I43" s="38">
        <v>17.53</v>
      </c>
      <c r="J43" s="38">
        <v>1.1100000000000001</v>
      </c>
      <c r="K43" s="38">
        <v>10.41</v>
      </c>
      <c r="L43" s="38">
        <v>173.16380000000001</v>
      </c>
      <c r="M43" s="39" t="s">
        <v>95</v>
      </c>
      <c r="O43" s="20"/>
      <c r="P43" s="32"/>
      <c r="Q43" s="32"/>
      <c r="R43" s="33"/>
      <c r="S43" s="20"/>
      <c r="T43" s="20"/>
      <c r="U43" s="20"/>
    </row>
    <row r="44" spans="1:21" s="31" customFormat="1" ht="13.5" customHeight="1">
      <c r="A44" s="25" t="s">
        <v>128</v>
      </c>
      <c r="B44" s="26">
        <v>0.44030000000000002</v>
      </c>
      <c r="C44" s="27">
        <v>40232.222900000001</v>
      </c>
      <c r="D44" s="28">
        <v>28606.637200000001</v>
      </c>
      <c r="E44" s="28">
        <v>32525.785100000001</v>
      </c>
      <c r="F44" s="28">
        <v>49352.881999999998</v>
      </c>
      <c r="G44" s="28">
        <v>117950.3593</v>
      </c>
      <c r="H44" s="28">
        <v>51207.251799999998</v>
      </c>
      <c r="I44" s="29">
        <v>19.559999999999999</v>
      </c>
      <c r="J44" s="29">
        <v>2.4</v>
      </c>
      <c r="K44" s="29">
        <v>14.72</v>
      </c>
      <c r="L44" s="29">
        <v>171.4127</v>
      </c>
      <c r="M44" s="30" t="s">
        <v>129</v>
      </c>
      <c r="O44" s="20"/>
      <c r="P44" s="32"/>
      <c r="Q44" s="32"/>
      <c r="R44" s="33"/>
      <c r="S44" s="20"/>
      <c r="T44" s="20"/>
      <c r="U44" s="20"/>
    </row>
    <row r="45" spans="1:21" s="31" customFormat="1" ht="13.5" customHeight="1">
      <c r="A45" s="25" t="s">
        <v>130</v>
      </c>
      <c r="B45" s="26">
        <v>2.7696999999999998</v>
      </c>
      <c r="C45" s="27">
        <v>89928.001099999994</v>
      </c>
      <c r="D45" s="28">
        <v>45988.888899999998</v>
      </c>
      <c r="E45" s="28">
        <v>61080.206700000002</v>
      </c>
      <c r="F45" s="28">
        <v>134243.0318</v>
      </c>
      <c r="G45" s="28">
        <v>185276.84450000001</v>
      </c>
      <c r="H45" s="28">
        <v>105633.6211</v>
      </c>
      <c r="I45" s="29">
        <v>22.08</v>
      </c>
      <c r="J45" s="29">
        <v>8.23</v>
      </c>
      <c r="K45" s="29">
        <v>9.3800000000000008</v>
      </c>
      <c r="L45" s="29">
        <v>178.6071</v>
      </c>
      <c r="M45" s="30" t="s">
        <v>93</v>
      </c>
      <c r="O45" s="20"/>
      <c r="P45" s="32"/>
      <c r="Q45" s="32"/>
      <c r="R45" s="33"/>
      <c r="S45" s="20"/>
      <c r="T45" s="20"/>
      <c r="U45" s="20"/>
    </row>
    <row r="46" spans="1:21" s="31" customFormat="1" ht="13.5" customHeight="1">
      <c r="A46" s="34" t="s">
        <v>131</v>
      </c>
      <c r="B46" s="35">
        <v>1.2232000000000001</v>
      </c>
      <c r="C46" s="36">
        <v>134243.0318</v>
      </c>
      <c r="D46" s="37">
        <v>84047.601200000005</v>
      </c>
      <c r="E46" s="37">
        <v>106983.9786</v>
      </c>
      <c r="F46" s="37">
        <v>170260.21710000001</v>
      </c>
      <c r="G46" s="37">
        <v>210165.7984</v>
      </c>
      <c r="H46" s="37">
        <v>143492.6796</v>
      </c>
      <c r="I46" s="38">
        <v>21.26</v>
      </c>
      <c r="J46" s="38">
        <v>9.6300000000000008</v>
      </c>
      <c r="K46" s="38">
        <v>9.14</v>
      </c>
      <c r="L46" s="38">
        <v>179.23480000000001</v>
      </c>
      <c r="M46" s="39" t="s">
        <v>95</v>
      </c>
      <c r="O46" s="20"/>
      <c r="P46" s="32"/>
      <c r="Q46" s="32"/>
      <c r="R46" s="33"/>
      <c r="S46" s="20"/>
      <c r="T46" s="20"/>
      <c r="U46" s="20"/>
    </row>
    <row r="47" spans="1:21" s="31" customFormat="1" ht="13.5" customHeight="1">
      <c r="A47" s="25" t="s">
        <v>132</v>
      </c>
      <c r="B47" s="26">
        <v>0.2462</v>
      </c>
      <c r="C47" s="27">
        <v>56923.308799999999</v>
      </c>
      <c r="D47" s="28">
        <v>36800.9732</v>
      </c>
      <c r="E47" s="28">
        <v>45336.729500000001</v>
      </c>
      <c r="F47" s="28">
        <v>65162.673799999997</v>
      </c>
      <c r="G47" s="28">
        <v>74613.959400000007</v>
      </c>
      <c r="H47" s="28">
        <v>56689.451000000001</v>
      </c>
      <c r="I47" s="29">
        <v>22.44</v>
      </c>
      <c r="J47" s="29">
        <v>4.1100000000000003</v>
      </c>
      <c r="K47" s="29">
        <v>10.35</v>
      </c>
      <c r="L47" s="29">
        <v>173.62719999999999</v>
      </c>
      <c r="M47" s="30" t="s">
        <v>93</v>
      </c>
      <c r="O47" s="20"/>
      <c r="P47" s="32"/>
      <c r="Q47" s="32"/>
      <c r="R47" s="33"/>
      <c r="S47" s="20"/>
      <c r="T47" s="20"/>
      <c r="U47" s="20"/>
    </row>
    <row r="48" spans="1:21" s="31" customFormat="1" ht="13.5" customHeight="1">
      <c r="A48" s="25" t="s">
        <v>133</v>
      </c>
      <c r="B48" s="26">
        <v>0.6734</v>
      </c>
      <c r="C48" s="27">
        <v>52217.057999999997</v>
      </c>
      <c r="D48" s="28">
        <v>38306.614699999998</v>
      </c>
      <c r="E48" s="28">
        <v>44744.9182</v>
      </c>
      <c r="F48" s="28">
        <v>63950.675499999998</v>
      </c>
      <c r="G48" s="28">
        <v>75874.010699999999</v>
      </c>
      <c r="H48" s="28">
        <v>55226.162300000004</v>
      </c>
      <c r="I48" s="29">
        <v>21.05</v>
      </c>
      <c r="J48" s="29">
        <v>3.39</v>
      </c>
      <c r="K48" s="29">
        <v>9.59</v>
      </c>
      <c r="L48" s="29">
        <v>171.2107</v>
      </c>
      <c r="M48" s="30" t="s">
        <v>95</v>
      </c>
      <c r="O48" s="20"/>
      <c r="P48" s="32"/>
      <c r="Q48" s="32"/>
      <c r="R48" s="33"/>
      <c r="S48" s="20"/>
      <c r="T48" s="20"/>
      <c r="U48" s="20"/>
    </row>
    <row r="49" spans="1:21" s="31" customFormat="1" ht="13.5" customHeight="1">
      <c r="A49" s="25" t="s">
        <v>134</v>
      </c>
      <c r="B49" s="26">
        <v>1.5079</v>
      </c>
      <c r="C49" s="27">
        <v>58970.122600000002</v>
      </c>
      <c r="D49" s="28">
        <v>29365.9555</v>
      </c>
      <c r="E49" s="28">
        <v>43430.164299999997</v>
      </c>
      <c r="F49" s="28">
        <v>78392.084099999993</v>
      </c>
      <c r="G49" s="28">
        <v>107450.13989999999</v>
      </c>
      <c r="H49" s="28">
        <v>66078.310599999997</v>
      </c>
      <c r="I49" s="29">
        <v>23.22</v>
      </c>
      <c r="J49" s="29">
        <v>6.31</v>
      </c>
      <c r="K49" s="29">
        <v>13.78</v>
      </c>
      <c r="L49" s="29">
        <v>174.42490000000001</v>
      </c>
      <c r="M49" s="30" t="s">
        <v>93</v>
      </c>
      <c r="O49" s="20"/>
      <c r="P49" s="32"/>
      <c r="Q49" s="32"/>
      <c r="R49" s="33"/>
      <c r="S49" s="20"/>
      <c r="T49" s="20"/>
      <c r="U49" s="20"/>
    </row>
    <row r="50" spans="1:21" s="31" customFormat="1" ht="13.5" customHeight="1">
      <c r="A50" s="25" t="s">
        <v>135</v>
      </c>
      <c r="B50" s="26">
        <v>4.2451999999999996</v>
      </c>
      <c r="C50" s="27">
        <v>96517.0677</v>
      </c>
      <c r="D50" s="28">
        <v>56366.988100000002</v>
      </c>
      <c r="E50" s="28">
        <v>70463.614100000006</v>
      </c>
      <c r="F50" s="28">
        <v>155424.86809999999</v>
      </c>
      <c r="G50" s="28">
        <v>230437.22469999999</v>
      </c>
      <c r="H50" s="28">
        <v>128081.1826</v>
      </c>
      <c r="I50" s="29">
        <v>24.98</v>
      </c>
      <c r="J50" s="29">
        <v>1.62</v>
      </c>
      <c r="K50" s="29">
        <v>10.64</v>
      </c>
      <c r="L50" s="29">
        <v>173.37</v>
      </c>
      <c r="M50" s="30" t="s">
        <v>95</v>
      </c>
      <c r="O50" s="20"/>
      <c r="P50" s="32"/>
      <c r="Q50" s="32"/>
      <c r="R50" s="33"/>
      <c r="S50" s="20"/>
      <c r="T50" s="20"/>
      <c r="U50" s="20"/>
    </row>
    <row r="51" spans="1:21" s="31" customFormat="1" ht="13.5" customHeight="1">
      <c r="A51" s="34" t="s">
        <v>136</v>
      </c>
      <c r="B51" s="35">
        <v>3.0059</v>
      </c>
      <c r="C51" s="36">
        <v>98540.885500000004</v>
      </c>
      <c r="D51" s="37">
        <v>57547.943200000002</v>
      </c>
      <c r="E51" s="37">
        <v>72559.233300000007</v>
      </c>
      <c r="F51" s="37">
        <v>158051.68900000001</v>
      </c>
      <c r="G51" s="37">
        <v>229793.1159</v>
      </c>
      <c r="H51" s="37">
        <v>128966.8132</v>
      </c>
      <c r="I51" s="38">
        <v>21.18</v>
      </c>
      <c r="J51" s="38">
        <v>0.92</v>
      </c>
      <c r="K51" s="38">
        <v>10.8</v>
      </c>
      <c r="L51" s="38">
        <v>173.523</v>
      </c>
      <c r="M51" s="39" t="s">
        <v>95</v>
      </c>
      <c r="O51" s="20"/>
      <c r="P51" s="32"/>
      <c r="Q51" s="32"/>
      <c r="R51" s="33"/>
      <c r="S51" s="20"/>
      <c r="T51" s="20"/>
      <c r="U51" s="20"/>
    </row>
    <row r="52" spans="1:21" s="31" customFormat="1" ht="13.5" customHeight="1">
      <c r="A52" s="34" t="s">
        <v>137</v>
      </c>
      <c r="B52" s="35">
        <v>1.2371000000000001</v>
      </c>
      <c r="C52" s="36">
        <v>92052.607099999994</v>
      </c>
      <c r="D52" s="37">
        <v>53509.845399999998</v>
      </c>
      <c r="E52" s="37">
        <v>66789.868499999997</v>
      </c>
      <c r="F52" s="37">
        <v>146760.09400000001</v>
      </c>
      <c r="G52" s="37">
        <v>232134.5135</v>
      </c>
      <c r="H52" s="37">
        <v>125317.117</v>
      </c>
      <c r="I52" s="38">
        <v>34.46</v>
      </c>
      <c r="J52" s="38">
        <v>3.37</v>
      </c>
      <c r="K52" s="38">
        <v>10.25</v>
      </c>
      <c r="L52" s="38">
        <v>172.99719999999999</v>
      </c>
      <c r="M52" s="39" t="s">
        <v>93</v>
      </c>
      <c r="O52" s="20"/>
      <c r="P52" s="32"/>
      <c r="Q52" s="32"/>
      <c r="R52" s="33"/>
      <c r="S52" s="20"/>
      <c r="T52" s="20"/>
      <c r="U52" s="20"/>
    </row>
    <row r="53" spans="1:21" s="31" customFormat="1" ht="13.5" customHeight="1">
      <c r="A53" s="25" t="s">
        <v>138</v>
      </c>
      <c r="B53" s="26">
        <v>1.0983000000000001</v>
      </c>
      <c r="C53" s="27">
        <v>47531.584999999999</v>
      </c>
      <c r="D53" s="28">
        <v>24788.390800000001</v>
      </c>
      <c r="E53" s="28">
        <v>33694.871200000001</v>
      </c>
      <c r="F53" s="28">
        <v>74010.156300000002</v>
      </c>
      <c r="G53" s="28">
        <v>128995.0849</v>
      </c>
      <c r="H53" s="28">
        <v>69566.512300000002</v>
      </c>
      <c r="I53" s="29">
        <v>21.28</v>
      </c>
      <c r="J53" s="29">
        <v>1.57</v>
      </c>
      <c r="K53" s="29">
        <v>10.11</v>
      </c>
      <c r="L53" s="29">
        <v>172.3612</v>
      </c>
      <c r="M53" s="30" t="s">
        <v>129</v>
      </c>
      <c r="O53" s="20"/>
      <c r="P53" s="32"/>
      <c r="Q53" s="32"/>
      <c r="R53" s="33"/>
      <c r="S53" s="20"/>
      <c r="T53" s="20"/>
      <c r="U53" s="20"/>
    </row>
    <row r="54" spans="1:21" s="31" customFormat="1" ht="13.5" customHeight="1">
      <c r="A54" s="25" t="s">
        <v>139</v>
      </c>
      <c r="B54" s="26">
        <v>0.54410000000000003</v>
      </c>
      <c r="C54" s="27">
        <v>36466.740899999997</v>
      </c>
      <c r="D54" s="28">
        <v>23379.2327</v>
      </c>
      <c r="E54" s="28">
        <v>28051.2147</v>
      </c>
      <c r="F54" s="28">
        <v>55336.712800000001</v>
      </c>
      <c r="G54" s="28">
        <v>81214.239400000006</v>
      </c>
      <c r="H54" s="28">
        <v>47655.502500000002</v>
      </c>
      <c r="I54" s="29">
        <v>13.35</v>
      </c>
      <c r="J54" s="29">
        <v>1.68</v>
      </c>
      <c r="K54" s="29">
        <v>23.22</v>
      </c>
      <c r="L54" s="29">
        <v>173.1523</v>
      </c>
      <c r="M54" s="30" t="s">
        <v>129</v>
      </c>
      <c r="O54" s="20"/>
      <c r="P54" s="32"/>
      <c r="Q54" s="32"/>
      <c r="R54" s="33"/>
      <c r="S54" s="20"/>
      <c r="T54" s="20"/>
      <c r="U54" s="20"/>
    </row>
    <row r="55" spans="1:21" s="31" customFormat="1" ht="13.5" customHeight="1">
      <c r="A55" s="25" t="s">
        <v>140</v>
      </c>
      <c r="B55" s="26">
        <v>0.86499999999999999</v>
      </c>
      <c r="C55" s="27">
        <v>36003.634299999998</v>
      </c>
      <c r="D55" s="28">
        <v>23315.315299999998</v>
      </c>
      <c r="E55" s="28">
        <v>26087.951799999999</v>
      </c>
      <c r="F55" s="28">
        <v>51252.752500000002</v>
      </c>
      <c r="G55" s="28">
        <v>65166.196000000004</v>
      </c>
      <c r="H55" s="28">
        <v>44599.055899999999</v>
      </c>
      <c r="I55" s="29">
        <v>12.59</v>
      </c>
      <c r="J55" s="29">
        <v>2.82</v>
      </c>
      <c r="K55" s="29">
        <v>15.02</v>
      </c>
      <c r="L55" s="29">
        <v>174.1046</v>
      </c>
      <c r="M55" s="30" t="s">
        <v>129</v>
      </c>
      <c r="O55" s="20"/>
      <c r="P55" s="32"/>
      <c r="Q55" s="32"/>
      <c r="R55" s="33"/>
      <c r="S55" s="20"/>
      <c r="T55" s="20"/>
      <c r="U55" s="20"/>
    </row>
    <row r="56" spans="1:21" s="31" customFormat="1" ht="13.5" customHeight="1">
      <c r="A56" s="25" t="s">
        <v>141</v>
      </c>
      <c r="B56" s="26">
        <v>11.478999999999999</v>
      </c>
      <c r="C56" s="27">
        <v>43971.010900000001</v>
      </c>
      <c r="D56" s="28">
        <v>26398.0157</v>
      </c>
      <c r="E56" s="28">
        <v>34224.885499999997</v>
      </c>
      <c r="F56" s="28">
        <v>71320.402300000002</v>
      </c>
      <c r="G56" s="28">
        <v>108776.3857</v>
      </c>
      <c r="H56" s="28">
        <v>60994.968099999998</v>
      </c>
      <c r="I56" s="29">
        <v>19.440000000000001</v>
      </c>
      <c r="J56" s="29">
        <v>1.9</v>
      </c>
      <c r="K56" s="29">
        <v>11.24</v>
      </c>
      <c r="L56" s="29">
        <v>175.00020000000001</v>
      </c>
      <c r="M56" s="30" t="s">
        <v>95</v>
      </c>
      <c r="O56" s="20"/>
      <c r="P56" s="32"/>
      <c r="Q56" s="32"/>
      <c r="R56" s="33"/>
      <c r="S56" s="20"/>
      <c r="T56" s="20"/>
      <c r="U56" s="20"/>
    </row>
    <row r="57" spans="1:21" s="31" customFormat="1" ht="13.5" customHeight="1">
      <c r="A57" s="34" t="s">
        <v>142</v>
      </c>
      <c r="B57" s="35">
        <v>7.8356000000000003</v>
      </c>
      <c r="C57" s="36">
        <v>41381.594799999999</v>
      </c>
      <c r="D57" s="37">
        <v>26539.1371</v>
      </c>
      <c r="E57" s="37">
        <v>33772.323299999996</v>
      </c>
      <c r="F57" s="37">
        <v>60859.900300000001</v>
      </c>
      <c r="G57" s="37">
        <v>96147.269700000004</v>
      </c>
      <c r="H57" s="37">
        <v>55434.237200000003</v>
      </c>
      <c r="I57" s="38">
        <v>14.5</v>
      </c>
      <c r="J57" s="38">
        <v>2.73</v>
      </c>
      <c r="K57" s="38">
        <v>12.16</v>
      </c>
      <c r="L57" s="38">
        <v>175.77269999999999</v>
      </c>
      <c r="M57" s="39" t="s">
        <v>95</v>
      </c>
      <c r="O57" s="20"/>
      <c r="P57" s="32"/>
      <c r="Q57" s="32"/>
      <c r="R57" s="33"/>
      <c r="S57" s="20"/>
      <c r="T57" s="20"/>
      <c r="U57" s="20"/>
    </row>
    <row r="58" spans="1:21" s="31" customFormat="1" ht="13.5" customHeight="1">
      <c r="A58" s="34" t="s">
        <v>143</v>
      </c>
      <c r="B58" s="35">
        <v>3.004</v>
      </c>
      <c r="C58" s="36">
        <v>57495.1201</v>
      </c>
      <c r="D58" s="37">
        <v>27294.399700000002</v>
      </c>
      <c r="E58" s="37">
        <v>37040.987399999998</v>
      </c>
      <c r="F58" s="37">
        <v>88789.440799999997</v>
      </c>
      <c r="G58" s="37">
        <v>132904.25870000001</v>
      </c>
      <c r="H58" s="37">
        <v>72125.021299999993</v>
      </c>
      <c r="I58" s="38">
        <v>26.34</v>
      </c>
      <c r="J58" s="38">
        <v>0.67</v>
      </c>
      <c r="K58" s="38">
        <v>9.44</v>
      </c>
      <c r="L58" s="38">
        <v>173.1832</v>
      </c>
      <c r="M58" s="39" t="s">
        <v>93</v>
      </c>
      <c r="O58" s="20"/>
      <c r="P58" s="32"/>
      <c r="Q58" s="32"/>
      <c r="R58" s="33"/>
      <c r="S58" s="20"/>
      <c r="T58" s="20"/>
      <c r="U58" s="20"/>
    </row>
    <row r="59" spans="1:21" s="31" customFormat="1" ht="13.5" customHeight="1">
      <c r="A59" s="25" t="s">
        <v>144</v>
      </c>
      <c r="B59" s="26">
        <v>0.87070000000000003</v>
      </c>
      <c r="C59" s="27">
        <v>57992.6878</v>
      </c>
      <c r="D59" s="28">
        <v>29314.3966</v>
      </c>
      <c r="E59" s="28">
        <v>42057.660499999998</v>
      </c>
      <c r="F59" s="28">
        <v>78125.583700000003</v>
      </c>
      <c r="G59" s="28">
        <v>117961.6816</v>
      </c>
      <c r="H59" s="28">
        <v>74099.893899999995</v>
      </c>
      <c r="I59" s="29">
        <v>17.18</v>
      </c>
      <c r="J59" s="29">
        <v>0.78</v>
      </c>
      <c r="K59" s="29">
        <v>15.12</v>
      </c>
      <c r="L59" s="29">
        <v>174.09649999999999</v>
      </c>
      <c r="M59" s="30" t="s">
        <v>93</v>
      </c>
      <c r="O59" s="20"/>
      <c r="P59" s="32"/>
      <c r="Q59" s="32"/>
      <c r="R59" s="33"/>
      <c r="S59" s="20"/>
      <c r="T59" s="20"/>
      <c r="U59" s="20"/>
    </row>
    <row r="60" spans="1:21" s="31" customFormat="1" ht="13.5" customHeight="1">
      <c r="A60" s="25" t="s">
        <v>145</v>
      </c>
      <c r="B60" s="26">
        <v>1.9984999999999999</v>
      </c>
      <c r="C60" s="27">
        <v>53724.0481</v>
      </c>
      <c r="D60" s="28">
        <v>18749.5</v>
      </c>
      <c r="E60" s="28">
        <v>35278.020700000001</v>
      </c>
      <c r="F60" s="28">
        <v>79569.928799999994</v>
      </c>
      <c r="G60" s="28">
        <v>125765.5638</v>
      </c>
      <c r="H60" s="28">
        <v>68078.115600000005</v>
      </c>
      <c r="I60" s="29">
        <v>21.65</v>
      </c>
      <c r="J60" s="29">
        <v>0.81</v>
      </c>
      <c r="K60" s="29">
        <v>11.49</v>
      </c>
      <c r="L60" s="29">
        <v>173.43559999999999</v>
      </c>
      <c r="M60" s="30" t="s">
        <v>129</v>
      </c>
      <c r="O60" s="20"/>
      <c r="P60" s="32"/>
      <c r="Q60" s="32"/>
      <c r="R60" s="33"/>
      <c r="S60" s="20"/>
      <c r="T60" s="20"/>
      <c r="U60" s="20"/>
    </row>
    <row r="61" spans="1:21" s="31" customFormat="1" ht="13.5" customHeight="1">
      <c r="A61" s="25" t="s">
        <v>146</v>
      </c>
      <c r="B61" s="26">
        <v>3.2970000000000002</v>
      </c>
      <c r="C61" s="27">
        <v>55193.900199999996</v>
      </c>
      <c r="D61" s="28">
        <v>34541.957699999999</v>
      </c>
      <c r="E61" s="28">
        <v>42056.022199999999</v>
      </c>
      <c r="F61" s="28">
        <v>71580.725999999995</v>
      </c>
      <c r="G61" s="28">
        <v>90708.399300000005</v>
      </c>
      <c r="H61" s="28">
        <v>59952.063600000001</v>
      </c>
      <c r="I61" s="29">
        <v>15.13</v>
      </c>
      <c r="J61" s="29">
        <v>2.19</v>
      </c>
      <c r="K61" s="29">
        <v>10.99</v>
      </c>
      <c r="L61" s="29">
        <v>172.18819999999999</v>
      </c>
      <c r="M61" s="30" t="s">
        <v>95</v>
      </c>
      <c r="O61" s="20"/>
      <c r="P61" s="32"/>
      <c r="Q61" s="32"/>
      <c r="R61" s="33"/>
      <c r="S61" s="20"/>
      <c r="T61" s="20"/>
      <c r="U61" s="20"/>
    </row>
    <row r="62" spans="1:21" s="31" customFormat="1" ht="13.5" customHeight="1">
      <c r="A62" s="25" t="s">
        <v>147</v>
      </c>
      <c r="B62" s="26">
        <v>2.3422999999999998</v>
      </c>
      <c r="C62" s="27">
        <v>42808.491999999998</v>
      </c>
      <c r="D62" s="28">
        <v>28631.98</v>
      </c>
      <c r="E62" s="28">
        <v>33907.805500000002</v>
      </c>
      <c r="F62" s="28">
        <v>54880.271399999998</v>
      </c>
      <c r="G62" s="28">
        <v>71225.413</v>
      </c>
      <c r="H62" s="28">
        <v>47073.7307</v>
      </c>
      <c r="I62" s="29">
        <v>18.62</v>
      </c>
      <c r="J62" s="29">
        <v>0.75</v>
      </c>
      <c r="K62" s="29">
        <v>10.53</v>
      </c>
      <c r="L62" s="29">
        <v>171.69479999999999</v>
      </c>
      <c r="M62" s="30" t="s">
        <v>95</v>
      </c>
      <c r="O62" s="20"/>
      <c r="P62" s="32"/>
      <c r="Q62" s="32"/>
      <c r="R62" s="33"/>
      <c r="S62" s="20"/>
      <c r="T62" s="20"/>
      <c r="U62" s="20"/>
    </row>
    <row r="63" spans="1:21" s="31" customFormat="1" ht="13.5" customHeight="1">
      <c r="A63" s="25" t="s">
        <v>148</v>
      </c>
      <c r="B63" s="26">
        <v>0.53029999999999999</v>
      </c>
      <c r="C63" s="27">
        <v>48509.558400000002</v>
      </c>
      <c r="D63" s="28">
        <v>33850.235200000003</v>
      </c>
      <c r="E63" s="28">
        <v>41026.444100000001</v>
      </c>
      <c r="F63" s="28">
        <v>61042.459499999997</v>
      </c>
      <c r="G63" s="28">
        <v>70867.072700000004</v>
      </c>
      <c r="H63" s="28">
        <v>51887.974199999997</v>
      </c>
      <c r="I63" s="29">
        <v>18.38</v>
      </c>
      <c r="J63" s="29">
        <v>0.76</v>
      </c>
      <c r="K63" s="29">
        <v>10.09</v>
      </c>
      <c r="L63" s="29">
        <v>172.10149999999999</v>
      </c>
      <c r="M63" s="30" t="s">
        <v>93</v>
      </c>
      <c r="O63" s="20"/>
      <c r="P63" s="32"/>
      <c r="Q63" s="32"/>
      <c r="R63" s="33"/>
      <c r="S63" s="20"/>
      <c r="T63" s="20"/>
      <c r="U63" s="20"/>
    </row>
    <row r="64" spans="1:21" s="31" customFormat="1" ht="13.5" customHeight="1">
      <c r="A64" s="25" t="s">
        <v>149</v>
      </c>
      <c r="B64" s="26">
        <v>0.68069999999999997</v>
      </c>
      <c r="C64" s="27">
        <v>62043.299700000003</v>
      </c>
      <c r="D64" s="28">
        <v>37926.865700000002</v>
      </c>
      <c r="E64" s="28">
        <v>47795.601900000001</v>
      </c>
      <c r="F64" s="28">
        <v>81158.9084</v>
      </c>
      <c r="G64" s="28">
        <v>108390.8187</v>
      </c>
      <c r="H64" s="28">
        <v>71915.780799999993</v>
      </c>
      <c r="I64" s="29">
        <v>17.690000000000001</v>
      </c>
      <c r="J64" s="29">
        <v>0.39</v>
      </c>
      <c r="K64" s="29">
        <v>10.69</v>
      </c>
      <c r="L64" s="29">
        <v>172.976</v>
      </c>
      <c r="M64" s="30" t="s">
        <v>95</v>
      </c>
      <c r="O64" s="20"/>
      <c r="P64" s="32"/>
      <c r="Q64" s="32"/>
      <c r="R64" s="33"/>
      <c r="S64" s="20"/>
      <c r="T64" s="20"/>
      <c r="U64" s="20"/>
    </row>
    <row r="65" spans="1:21" s="31" customFormat="1" ht="13.5" customHeight="1">
      <c r="A65" s="25" t="s">
        <v>150</v>
      </c>
      <c r="B65" s="26">
        <v>5.9288999999999996</v>
      </c>
      <c r="C65" s="27">
        <v>52781.252099999998</v>
      </c>
      <c r="D65" s="28">
        <v>31203.161800000002</v>
      </c>
      <c r="E65" s="28">
        <v>39503.658900000002</v>
      </c>
      <c r="F65" s="28">
        <v>82863.955600000001</v>
      </c>
      <c r="G65" s="28">
        <v>121873.6219</v>
      </c>
      <c r="H65" s="28">
        <v>67688.767399999997</v>
      </c>
      <c r="I65" s="29">
        <v>16.149999999999999</v>
      </c>
      <c r="J65" s="29">
        <v>0.98</v>
      </c>
      <c r="K65" s="29">
        <v>10.25</v>
      </c>
      <c r="L65" s="29">
        <v>173.76429999999999</v>
      </c>
      <c r="M65" s="30" t="s">
        <v>95</v>
      </c>
      <c r="O65" s="20"/>
      <c r="P65" s="32"/>
      <c r="Q65" s="32"/>
      <c r="R65" s="33"/>
      <c r="S65" s="20"/>
      <c r="T65" s="20"/>
      <c r="U65" s="20"/>
    </row>
    <row r="66" spans="1:21" s="31" customFormat="1" ht="13.5" customHeight="1">
      <c r="A66" s="25" t="s">
        <v>151</v>
      </c>
      <c r="B66" s="26">
        <v>3.4036</v>
      </c>
      <c r="C66" s="27">
        <v>44836.368900000001</v>
      </c>
      <c r="D66" s="28">
        <v>30757.050999999999</v>
      </c>
      <c r="E66" s="28">
        <v>37621.967900000003</v>
      </c>
      <c r="F66" s="28">
        <v>50891.1394</v>
      </c>
      <c r="G66" s="28">
        <v>62707.032099999997</v>
      </c>
      <c r="H66" s="28">
        <v>46764.324000000001</v>
      </c>
      <c r="I66" s="29">
        <v>17.34</v>
      </c>
      <c r="J66" s="29">
        <v>0.99</v>
      </c>
      <c r="K66" s="29">
        <v>10.87</v>
      </c>
      <c r="L66" s="29">
        <v>173.29849999999999</v>
      </c>
      <c r="M66" s="30" t="s">
        <v>95</v>
      </c>
      <c r="O66" s="20"/>
      <c r="P66" s="32"/>
      <c r="Q66" s="32"/>
      <c r="R66" s="33"/>
      <c r="S66" s="20"/>
      <c r="T66" s="20"/>
      <c r="U66" s="20"/>
    </row>
    <row r="67" spans="1:21" s="31" customFormat="1" ht="13.5" customHeight="1">
      <c r="A67" s="25" t="s">
        <v>152</v>
      </c>
      <c r="B67" s="26">
        <v>17.582999999999998</v>
      </c>
      <c r="C67" s="27">
        <v>48875.7094</v>
      </c>
      <c r="D67" s="28">
        <v>34922.042200000004</v>
      </c>
      <c r="E67" s="28">
        <v>40521.099300000002</v>
      </c>
      <c r="F67" s="28">
        <v>63946.091500000002</v>
      </c>
      <c r="G67" s="28">
        <v>88501.772800000006</v>
      </c>
      <c r="H67" s="28">
        <v>57105.5625</v>
      </c>
      <c r="I67" s="29">
        <v>14.9</v>
      </c>
      <c r="J67" s="29">
        <v>1.33</v>
      </c>
      <c r="K67" s="29">
        <v>12.31</v>
      </c>
      <c r="L67" s="29">
        <v>170.4967</v>
      </c>
      <c r="M67" s="30" t="s">
        <v>95</v>
      </c>
      <c r="O67" s="20"/>
      <c r="P67" s="32"/>
      <c r="Q67" s="32"/>
      <c r="R67" s="33"/>
      <c r="S67" s="20"/>
      <c r="T67" s="20"/>
      <c r="U67" s="20"/>
    </row>
    <row r="68" spans="1:21" s="31" customFormat="1" ht="13.5" customHeight="1">
      <c r="A68" s="34" t="s">
        <v>153</v>
      </c>
      <c r="B68" s="35">
        <v>3.2736999999999998</v>
      </c>
      <c r="C68" s="36">
        <v>56982.206899999997</v>
      </c>
      <c r="D68" s="37">
        <v>36150.206299999998</v>
      </c>
      <c r="E68" s="37">
        <v>44202.28</v>
      </c>
      <c r="F68" s="37">
        <v>75582.143100000001</v>
      </c>
      <c r="G68" s="37">
        <v>103869.95</v>
      </c>
      <c r="H68" s="37">
        <v>65064.202499999999</v>
      </c>
      <c r="I68" s="38">
        <v>14.41</v>
      </c>
      <c r="J68" s="38">
        <v>0.57999999999999996</v>
      </c>
      <c r="K68" s="38">
        <v>11.33</v>
      </c>
      <c r="L68" s="38">
        <v>171.553</v>
      </c>
      <c r="M68" s="39" t="s">
        <v>95</v>
      </c>
      <c r="O68" s="20"/>
      <c r="P68" s="32"/>
      <c r="Q68" s="32"/>
      <c r="R68" s="33"/>
      <c r="S68" s="20"/>
      <c r="T68" s="20"/>
      <c r="U68" s="20"/>
    </row>
    <row r="69" spans="1:21" s="31" customFormat="1" ht="13.5" customHeight="1">
      <c r="A69" s="34" t="s">
        <v>154</v>
      </c>
      <c r="B69" s="35">
        <v>5.3609</v>
      </c>
      <c r="C69" s="36">
        <v>46562.950100000002</v>
      </c>
      <c r="D69" s="37">
        <v>31984.616600000001</v>
      </c>
      <c r="E69" s="37">
        <v>37699.798499999997</v>
      </c>
      <c r="F69" s="37">
        <v>60312.006300000001</v>
      </c>
      <c r="G69" s="37">
        <v>81892.902000000002</v>
      </c>
      <c r="H69" s="37">
        <v>53811.2598</v>
      </c>
      <c r="I69" s="38">
        <v>14.88</v>
      </c>
      <c r="J69" s="38">
        <v>1.5</v>
      </c>
      <c r="K69" s="38">
        <v>10.82</v>
      </c>
      <c r="L69" s="38">
        <v>172.71600000000001</v>
      </c>
      <c r="M69" s="39" t="s">
        <v>95</v>
      </c>
      <c r="O69" s="20"/>
      <c r="P69" s="32"/>
      <c r="Q69" s="32"/>
      <c r="R69" s="33"/>
      <c r="S69" s="20"/>
      <c r="T69" s="20"/>
      <c r="U69" s="20"/>
    </row>
    <row r="70" spans="1:21" s="31" customFormat="1" ht="13.5" customHeight="1">
      <c r="A70" s="34" t="s">
        <v>155</v>
      </c>
      <c r="B70" s="35">
        <v>5.3864999999999998</v>
      </c>
      <c r="C70" s="36">
        <v>45702.901100000003</v>
      </c>
      <c r="D70" s="37">
        <v>36899.743799999997</v>
      </c>
      <c r="E70" s="37">
        <v>40653.857300000003</v>
      </c>
      <c r="F70" s="37">
        <v>52663.763800000001</v>
      </c>
      <c r="G70" s="37">
        <v>65249.6584</v>
      </c>
      <c r="H70" s="37">
        <v>49365.877699999997</v>
      </c>
      <c r="I70" s="38">
        <v>15.7</v>
      </c>
      <c r="J70" s="38">
        <v>2.29</v>
      </c>
      <c r="K70" s="38">
        <v>15.29</v>
      </c>
      <c r="L70" s="38">
        <v>167.25370000000001</v>
      </c>
      <c r="M70" s="39" t="s">
        <v>95</v>
      </c>
      <c r="O70" s="20"/>
      <c r="P70" s="32"/>
      <c r="Q70" s="32"/>
      <c r="R70" s="33"/>
      <c r="S70" s="20"/>
      <c r="T70" s="20"/>
      <c r="U70" s="20"/>
    </row>
    <row r="71" spans="1:21" s="31" customFormat="1" ht="13.5" customHeight="1">
      <c r="A71" s="25" t="s">
        <v>156</v>
      </c>
      <c r="B71" s="26">
        <v>12.7499</v>
      </c>
      <c r="C71" s="27">
        <v>49035.6077</v>
      </c>
      <c r="D71" s="28">
        <v>29423.415499999999</v>
      </c>
      <c r="E71" s="28">
        <v>38364.683299999997</v>
      </c>
      <c r="F71" s="28">
        <v>64791.243900000001</v>
      </c>
      <c r="G71" s="28">
        <v>83801.041700000002</v>
      </c>
      <c r="H71" s="28">
        <v>54316.8433</v>
      </c>
      <c r="I71" s="29">
        <v>20.03</v>
      </c>
      <c r="J71" s="29">
        <v>0.91</v>
      </c>
      <c r="K71" s="29">
        <v>9.8800000000000008</v>
      </c>
      <c r="L71" s="29">
        <v>173.37119999999999</v>
      </c>
      <c r="M71" s="30" t="s">
        <v>95</v>
      </c>
      <c r="O71" s="20"/>
      <c r="P71" s="32"/>
      <c r="Q71" s="32"/>
      <c r="R71" s="33"/>
      <c r="S71" s="20"/>
      <c r="T71" s="20"/>
      <c r="U71" s="20"/>
    </row>
    <row r="72" spans="1:21" s="31" customFormat="1" ht="13.5" customHeight="1">
      <c r="A72" s="25" t="s">
        <v>157</v>
      </c>
      <c r="B72" s="26">
        <v>0.63619999999999999</v>
      </c>
      <c r="C72" s="27">
        <v>55924.636899999998</v>
      </c>
      <c r="D72" s="28">
        <v>37425.3658</v>
      </c>
      <c r="E72" s="28">
        <v>42744.003100000002</v>
      </c>
      <c r="F72" s="28">
        <v>67864.213699999993</v>
      </c>
      <c r="G72" s="28">
        <v>100889.34639999999</v>
      </c>
      <c r="H72" s="28">
        <v>59632.682500000003</v>
      </c>
      <c r="I72" s="29">
        <v>16.34</v>
      </c>
      <c r="J72" s="29">
        <v>0.5</v>
      </c>
      <c r="K72" s="29">
        <v>10.14</v>
      </c>
      <c r="L72" s="29">
        <v>169.3698</v>
      </c>
      <c r="M72" s="30" t="s">
        <v>93</v>
      </c>
      <c r="O72" s="20"/>
      <c r="P72" s="32"/>
      <c r="Q72" s="32"/>
      <c r="R72" s="33"/>
      <c r="S72" s="20"/>
      <c r="T72" s="20"/>
      <c r="U72" s="20"/>
    </row>
    <row r="73" spans="1:21" s="31" customFormat="1" ht="13.5" customHeight="1">
      <c r="A73" s="25" t="s">
        <v>158</v>
      </c>
      <c r="B73" s="26">
        <v>20.007899999999999</v>
      </c>
      <c r="C73" s="27">
        <v>58095.525099999999</v>
      </c>
      <c r="D73" s="28">
        <v>38100.332199999997</v>
      </c>
      <c r="E73" s="28">
        <v>45832.648500000003</v>
      </c>
      <c r="F73" s="28">
        <v>72298.757299999997</v>
      </c>
      <c r="G73" s="28">
        <v>85152.981400000004</v>
      </c>
      <c r="H73" s="28">
        <v>61361.677900000002</v>
      </c>
      <c r="I73" s="29">
        <v>12.84</v>
      </c>
      <c r="J73" s="29">
        <v>1.27</v>
      </c>
      <c r="K73" s="29">
        <v>11.44</v>
      </c>
      <c r="L73" s="29">
        <v>169.99610000000001</v>
      </c>
      <c r="M73" s="30" t="s">
        <v>95</v>
      </c>
      <c r="O73" s="20"/>
      <c r="P73" s="32"/>
      <c r="Q73" s="32"/>
      <c r="R73" s="33"/>
      <c r="S73" s="20"/>
      <c r="T73" s="20"/>
      <c r="U73" s="20"/>
    </row>
    <row r="74" spans="1:21" s="31" customFormat="1" ht="13.5" customHeight="1">
      <c r="A74" s="34" t="s">
        <v>159</v>
      </c>
      <c r="B74" s="35">
        <v>9.1631999999999998</v>
      </c>
      <c r="C74" s="36">
        <v>53617.3073</v>
      </c>
      <c r="D74" s="37">
        <v>36975.227099999996</v>
      </c>
      <c r="E74" s="37">
        <v>42723.083599999998</v>
      </c>
      <c r="F74" s="37">
        <v>66177.733399999997</v>
      </c>
      <c r="G74" s="37">
        <v>79268.784700000004</v>
      </c>
      <c r="H74" s="37">
        <v>56708.645799999998</v>
      </c>
      <c r="I74" s="38">
        <v>11.6</v>
      </c>
      <c r="J74" s="38">
        <v>1.2</v>
      </c>
      <c r="K74" s="38">
        <v>11.33</v>
      </c>
      <c r="L74" s="38">
        <v>171.22790000000001</v>
      </c>
      <c r="M74" s="39" t="s">
        <v>95</v>
      </c>
      <c r="O74" s="20"/>
      <c r="P74" s="32"/>
      <c r="Q74" s="32"/>
      <c r="R74" s="33"/>
      <c r="S74" s="20"/>
      <c r="T74" s="20"/>
      <c r="U74" s="20"/>
    </row>
    <row r="75" spans="1:21" s="31" customFormat="1" ht="13.5" customHeight="1">
      <c r="A75" s="25" t="s">
        <v>160</v>
      </c>
      <c r="B75" s="26">
        <v>5.0880000000000001</v>
      </c>
      <c r="C75" s="27">
        <v>59598.047299999998</v>
      </c>
      <c r="D75" s="28">
        <v>37709.682099999998</v>
      </c>
      <c r="E75" s="28">
        <v>46148.956899999997</v>
      </c>
      <c r="F75" s="28">
        <v>74881.706399999995</v>
      </c>
      <c r="G75" s="28">
        <v>93597.983500000002</v>
      </c>
      <c r="H75" s="28">
        <v>62974.069000000003</v>
      </c>
      <c r="I75" s="29">
        <v>12.66</v>
      </c>
      <c r="J75" s="29">
        <v>1.0900000000000001</v>
      </c>
      <c r="K75" s="29">
        <v>11.05</v>
      </c>
      <c r="L75" s="29">
        <v>168.95920000000001</v>
      </c>
      <c r="M75" s="30" t="s">
        <v>95</v>
      </c>
      <c r="O75" s="20"/>
      <c r="P75" s="32"/>
      <c r="Q75" s="32"/>
      <c r="R75" s="33"/>
      <c r="S75" s="20"/>
      <c r="T75" s="20"/>
      <c r="U75" s="20"/>
    </row>
    <row r="76" spans="1:21" s="31" customFormat="1" ht="13.5" customHeight="1">
      <c r="A76" s="25" t="s">
        <v>161</v>
      </c>
      <c r="B76" s="26">
        <v>0.50600000000000001</v>
      </c>
      <c r="C76" s="27">
        <v>50413.536800000002</v>
      </c>
      <c r="D76" s="28">
        <v>39110.364399999999</v>
      </c>
      <c r="E76" s="28">
        <v>43721.803</v>
      </c>
      <c r="F76" s="28">
        <v>60380.484299999996</v>
      </c>
      <c r="G76" s="28">
        <v>74218.748699999996</v>
      </c>
      <c r="H76" s="28">
        <v>54308.958700000003</v>
      </c>
      <c r="I76" s="29">
        <v>20.239999999999998</v>
      </c>
      <c r="J76" s="29">
        <v>3.38</v>
      </c>
      <c r="K76" s="29">
        <v>11.25</v>
      </c>
      <c r="L76" s="29">
        <v>166.13820000000001</v>
      </c>
      <c r="M76" s="30" t="s">
        <v>95</v>
      </c>
      <c r="O76" s="20"/>
      <c r="P76" s="32"/>
      <c r="Q76" s="32"/>
      <c r="R76" s="33"/>
      <c r="S76" s="20"/>
      <c r="T76" s="20"/>
      <c r="U76" s="20"/>
    </row>
    <row r="77" spans="1:21" s="31" customFormat="1" ht="13.5" customHeight="1">
      <c r="A77" s="25" t="s">
        <v>162</v>
      </c>
      <c r="B77" s="26">
        <v>5.4724000000000004</v>
      </c>
      <c r="C77" s="27">
        <v>53408.938699999999</v>
      </c>
      <c r="D77" s="28">
        <v>35946.724000000002</v>
      </c>
      <c r="E77" s="28">
        <v>42908.531799999997</v>
      </c>
      <c r="F77" s="28">
        <v>69571.798999999999</v>
      </c>
      <c r="G77" s="28">
        <v>91956.868499999997</v>
      </c>
      <c r="H77" s="28">
        <v>61371.899400000002</v>
      </c>
      <c r="I77" s="29">
        <v>12.28</v>
      </c>
      <c r="J77" s="29">
        <v>1.45</v>
      </c>
      <c r="K77" s="29">
        <v>11.37</v>
      </c>
      <c r="L77" s="29">
        <v>171.37090000000001</v>
      </c>
      <c r="M77" s="30" t="s">
        <v>95</v>
      </c>
      <c r="O77" s="20"/>
      <c r="P77" s="32"/>
      <c r="Q77" s="32"/>
      <c r="R77" s="33"/>
      <c r="S77" s="20"/>
      <c r="T77" s="20"/>
      <c r="U77" s="20"/>
    </row>
    <row r="78" spans="1:21" s="31" customFormat="1" ht="13.5" customHeight="1">
      <c r="A78" s="25" t="s">
        <v>163</v>
      </c>
      <c r="B78" s="26">
        <v>9.9765999999999995</v>
      </c>
      <c r="C78" s="27">
        <v>58470.724399999999</v>
      </c>
      <c r="D78" s="28">
        <v>35952.814299999998</v>
      </c>
      <c r="E78" s="28">
        <v>44679.605199999998</v>
      </c>
      <c r="F78" s="28">
        <v>76173.643100000001</v>
      </c>
      <c r="G78" s="28">
        <v>96490.314700000003</v>
      </c>
      <c r="H78" s="28">
        <v>63822.561000000002</v>
      </c>
      <c r="I78" s="29">
        <v>15.42</v>
      </c>
      <c r="J78" s="29">
        <v>2.54</v>
      </c>
      <c r="K78" s="29">
        <v>10.98</v>
      </c>
      <c r="L78" s="29">
        <v>169.60579999999999</v>
      </c>
      <c r="M78" s="30" t="s">
        <v>95</v>
      </c>
      <c r="O78" s="20"/>
      <c r="P78" s="32"/>
      <c r="Q78" s="32"/>
      <c r="R78" s="33"/>
      <c r="S78" s="20"/>
      <c r="T78" s="20"/>
      <c r="U78" s="20"/>
    </row>
    <row r="79" spans="1:21" s="31" customFormat="1" ht="13.5" customHeight="1">
      <c r="A79" s="34" t="s">
        <v>164</v>
      </c>
      <c r="B79" s="35">
        <v>4.2417999999999996</v>
      </c>
      <c r="C79" s="36">
        <v>50129.255700000002</v>
      </c>
      <c r="D79" s="37">
        <v>30355.358199999999</v>
      </c>
      <c r="E79" s="37">
        <v>38237.066400000003</v>
      </c>
      <c r="F79" s="37">
        <v>65761.005799999999</v>
      </c>
      <c r="G79" s="37">
        <v>86285.147299999997</v>
      </c>
      <c r="H79" s="37">
        <v>55255.580800000003</v>
      </c>
      <c r="I79" s="38">
        <v>17.149999999999999</v>
      </c>
      <c r="J79" s="38">
        <v>2.4700000000000002</v>
      </c>
      <c r="K79" s="38">
        <v>11.3</v>
      </c>
      <c r="L79" s="38">
        <v>170.2578</v>
      </c>
      <c r="M79" s="39" t="s">
        <v>95</v>
      </c>
      <c r="O79" s="20"/>
      <c r="P79" s="32"/>
      <c r="Q79" s="32"/>
      <c r="R79" s="33"/>
      <c r="S79" s="20"/>
      <c r="T79" s="20"/>
      <c r="U79" s="20"/>
    </row>
    <row r="80" spans="1:21" s="31" customFormat="1" ht="13.5" customHeight="1">
      <c r="A80" s="25" t="s">
        <v>165</v>
      </c>
      <c r="B80" s="26">
        <v>5.2031000000000001</v>
      </c>
      <c r="C80" s="27">
        <v>60688.706700000002</v>
      </c>
      <c r="D80" s="28">
        <v>40638.9905</v>
      </c>
      <c r="E80" s="28">
        <v>48664.5216</v>
      </c>
      <c r="F80" s="28">
        <v>77053.603099999993</v>
      </c>
      <c r="G80" s="28">
        <v>96283.048699999999</v>
      </c>
      <c r="H80" s="28">
        <v>65487.0524</v>
      </c>
      <c r="I80" s="29">
        <v>12.75</v>
      </c>
      <c r="J80" s="29">
        <v>1.48</v>
      </c>
      <c r="K80" s="29">
        <v>11.87</v>
      </c>
      <c r="L80" s="29">
        <v>171.10230000000001</v>
      </c>
      <c r="M80" s="30" t="s">
        <v>95</v>
      </c>
      <c r="O80" s="20"/>
      <c r="P80" s="32"/>
      <c r="Q80" s="32"/>
      <c r="R80" s="33"/>
      <c r="S80" s="20"/>
      <c r="T80" s="20"/>
      <c r="U80" s="20"/>
    </row>
    <row r="81" spans="1:21" s="31" customFormat="1" ht="13.5" customHeight="1">
      <c r="A81" s="25" t="s">
        <v>166</v>
      </c>
      <c r="B81" s="26">
        <v>1.3524</v>
      </c>
      <c r="C81" s="27">
        <v>66887.968299999993</v>
      </c>
      <c r="D81" s="28">
        <v>41912.6538</v>
      </c>
      <c r="E81" s="28">
        <v>51428.337099999997</v>
      </c>
      <c r="F81" s="28">
        <v>89666.725600000005</v>
      </c>
      <c r="G81" s="28">
        <v>111638.3327</v>
      </c>
      <c r="H81" s="28">
        <v>73506.677299999996</v>
      </c>
      <c r="I81" s="29">
        <v>12.72</v>
      </c>
      <c r="J81" s="29">
        <v>2.61</v>
      </c>
      <c r="K81" s="29">
        <v>11.28</v>
      </c>
      <c r="L81" s="29">
        <v>171.73820000000001</v>
      </c>
      <c r="M81" s="30" t="s">
        <v>95</v>
      </c>
      <c r="O81" s="20"/>
      <c r="P81" s="32"/>
      <c r="Q81" s="32"/>
      <c r="R81" s="33"/>
      <c r="S81" s="20"/>
      <c r="T81" s="20"/>
      <c r="U81" s="20"/>
    </row>
    <row r="82" spans="1:21" s="31" customFormat="1" ht="13.5" customHeight="1">
      <c r="A82" s="25" t="s">
        <v>167</v>
      </c>
      <c r="B82" s="26">
        <v>0.39829999999999999</v>
      </c>
      <c r="C82" s="27">
        <v>48216.411699999997</v>
      </c>
      <c r="D82" s="28">
        <v>29295.871999999999</v>
      </c>
      <c r="E82" s="28">
        <v>34854.968800000002</v>
      </c>
      <c r="F82" s="28">
        <v>74796.314299999998</v>
      </c>
      <c r="G82" s="28">
        <v>104162.9667</v>
      </c>
      <c r="H82" s="28">
        <v>60050.241699999999</v>
      </c>
      <c r="I82" s="29">
        <v>13.15</v>
      </c>
      <c r="J82" s="29">
        <v>3.33</v>
      </c>
      <c r="K82" s="29">
        <v>11.09</v>
      </c>
      <c r="L82" s="29">
        <v>169.12989999999999</v>
      </c>
      <c r="M82" s="30" t="s">
        <v>93</v>
      </c>
      <c r="O82" s="20"/>
      <c r="P82" s="32"/>
      <c r="Q82" s="32"/>
      <c r="R82" s="33"/>
      <c r="S82" s="20"/>
      <c r="T82" s="20"/>
      <c r="U82" s="20"/>
    </row>
    <row r="83" spans="1:21" s="31" customFormat="1" ht="13.5" customHeight="1">
      <c r="A83" s="25" t="s">
        <v>168</v>
      </c>
      <c r="B83" s="26">
        <v>0.4017</v>
      </c>
      <c r="C83" s="27">
        <v>39115.389499999997</v>
      </c>
      <c r="D83" s="28">
        <v>35475.733</v>
      </c>
      <c r="E83" s="28">
        <v>37438.506800000003</v>
      </c>
      <c r="F83" s="28">
        <v>44877.165000000001</v>
      </c>
      <c r="G83" s="28">
        <v>52471.848899999997</v>
      </c>
      <c r="H83" s="28">
        <v>42212.6515</v>
      </c>
      <c r="I83" s="29">
        <v>19.61</v>
      </c>
      <c r="J83" s="29">
        <v>1.82</v>
      </c>
      <c r="K83" s="29">
        <v>14.23</v>
      </c>
      <c r="L83" s="29">
        <v>168.12039999999999</v>
      </c>
      <c r="M83" s="30" t="s">
        <v>93</v>
      </c>
      <c r="O83" s="20"/>
      <c r="P83" s="32"/>
      <c r="Q83" s="32"/>
      <c r="R83" s="33"/>
      <c r="S83" s="20"/>
      <c r="T83" s="20"/>
      <c r="U83" s="20"/>
    </row>
    <row r="84" spans="1:21" s="31" customFormat="1" ht="13.5" customHeight="1">
      <c r="A84" s="25" t="s">
        <v>169</v>
      </c>
      <c r="B84" s="26">
        <v>0.59279999999999999</v>
      </c>
      <c r="C84" s="27">
        <v>39300.4467</v>
      </c>
      <c r="D84" s="28">
        <v>32425.273700000002</v>
      </c>
      <c r="E84" s="28">
        <v>34866.034899999999</v>
      </c>
      <c r="F84" s="28">
        <v>50304.613400000002</v>
      </c>
      <c r="G84" s="28">
        <v>61343.071799999998</v>
      </c>
      <c r="H84" s="28">
        <v>44782.615100000003</v>
      </c>
      <c r="I84" s="29">
        <v>11.62</v>
      </c>
      <c r="J84" s="29">
        <v>3.38</v>
      </c>
      <c r="K84" s="29">
        <v>12.9</v>
      </c>
      <c r="L84" s="29">
        <v>173.81139999999999</v>
      </c>
      <c r="M84" s="30" t="s">
        <v>95</v>
      </c>
      <c r="O84" s="20"/>
      <c r="P84" s="32"/>
      <c r="Q84" s="32"/>
      <c r="R84" s="33"/>
      <c r="S84" s="20"/>
      <c r="T84" s="20"/>
      <c r="U84" s="20"/>
    </row>
    <row r="85" spans="1:21" s="31" customFormat="1" ht="13.5" customHeight="1">
      <c r="A85" s="25" t="s">
        <v>170</v>
      </c>
      <c r="B85" s="26">
        <v>4.1163999999999996</v>
      </c>
      <c r="C85" s="27">
        <v>36220.019099999998</v>
      </c>
      <c r="D85" s="28">
        <v>24922.745599999998</v>
      </c>
      <c r="E85" s="28">
        <v>27526.6103</v>
      </c>
      <c r="F85" s="28">
        <v>48496.12</v>
      </c>
      <c r="G85" s="28">
        <v>76851.348199999993</v>
      </c>
      <c r="H85" s="28">
        <v>43130.776400000002</v>
      </c>
      <c r="I85" s="29">
        <v>9.18</v>
      </c>
      <c r="J85" s="29">
        <v>0.68</v>
      </c>
      <c r="K85" s="29">
        <v>8.73</v>
      </c>
      <c r="L85" s="29">
        <v>176.99809999999999</v>
      </c>
      <c r="M85" s="30" t="s">
        <v>129</v>
      </c>
      <c r="O85" s="20"/>
      <c r="P85" s="32"/>
      <c r="Q85" s="32"/>
      <c r="R85" s="33"/>
      <c r="S85" s="20"/>
      <c r="T85" s="20"/>
      <c r="U85" s="20"/>
    </row>
    <row r="86" spans="1:21" s="31" customFormat="1" ht="13.5" customHeight="1">
      <c r="A86" s="34" t="s">
        <v>171</v>
      </c>
      <c r="B86" s="35">
        <v>3.4790999999999999</v>
      </c>
      <c r="C86" s="36">
        <v>32679.636299999998</v>
      </c>
      <c r="D86" s="37">
        <v>25107.696899999999</v>
      </c>
      <c r="E86" s="37">
        <v>27526.6103</v>
      </c>
      <c r="F86" s="37">
        <v>47735.603900000002</v>
      </c>
      <c r="G86" s="37">
        <v>74145.035399999993</v>
      </c>
      <c r="H86" s="37">
        <v>42075.719499999999</v>
      </c>
      <c r="I86" s="38">
        <v>9.0500000000000007</v>
      </c>
      <c r="J86" s="38">
        <v>0.41</v>
      </c>
      <c r="K86" s="38">
        <v>8.98</v>
      </c>
      <c r="L86" s="38">
        <v>177.6095</v>
      </c>
      <c r="M86" s="39" t="s">
        <v>129</v>
      </c>
      <c r="O86" s="20"/>
      <c r="P86" s="32"/>
      <c r="Q86" s="32"/>
      <c r="R86" s="33"/>
      <c r="S86" s="20"/>
      <c r="T86" s="20"/>
      <c r="U86" s="20"/>
    </row>
    <row r="87" spans="1:21" s="31" customFormat="1" ht="13.5" customHeight="1">
      <c r="A87" s="25" t="s">
        <v>172</v>
      </c>
      <c r="B87" s="26">
        <v>13.339600000000001</v>
      </c>
      <c r="C87" s="27">
        <v>73634.237999999998</v>
      </c>
      <c r="D87" s="28">
        <v>29066.4385</v>
      </c>
      <c r="E87" s="28">
        <v>48750.779199999997</v>
      </c>
      <c r="F87" s="28">
        <v>99288.650899999993</v>
      </c>
      <c r="G87" s="28">
        <v>129262.9942</v>
      </c>
      <c r="H87" s="28">
        <v>78368.045700000002</v>
      </c>
      <c r="I87" s="29">
        <v>18.559999999999999</v>
      </c>
      <c r="J87" s="29">
        <v>8.42</v>
      </c>
      <c r="K87" s="29">
        <v>9.34</v>
      </c>
      <c r="L87" s="29">
        <v>181.76070000000001</v>
      </c>
      <c r="M87" s="30" t="s">
        <v>95</v>
      </c>
      <c r="O87" s="20"/>
      <c r="P87" s="32"/>
      <c r="Q87" s="32"/>
      <c r="R87" s="33"/>
      <c r="S87" s="20"/>
      <c r="T87" s="20"/>
      <c r="U87" s="20"/>
    </row>
    <row r="88" spans="1:21" s="31" customFormat="1" ht="13.5" customHeight="1">
      <c r="A88" s="34" t="s">
        <v>173</v>
      </c>
      <c r="B88" s="35">
        <v>3.0733999999999999</v>
      </c>
      <c r="C88" s="36">
        <v>66581.537200000006</v>
      </c>
      <c r="D88" s="37">
        <v>46138.697899999999</v>
      </c>
      <c r="E88" s="37">
        <v>54152.7523</v>
      </c>
      <c r="F88" s="37">
        <v>85331.695800000001</v>
      </c>
      <c r="G88" s="37">
        <v>107742.4201</v>
      </c>
      <c r="H88" s="37">
        <v>73829.411999999997</v>
      </c>
      <c r="I88" s="38">
        <v>22.23</v>
      </c>
      <c r="J88" s="38">
        <v>10.61</v>
      </c>
      <c r="K88" s="38">
        <v>9.2100000000000009</v>
      </c>
      <c r="L88" s="38">
        <v>192.4632</v>
      </c>
      <c r="M88" s="39" t="s">
        <v>95</v>
      </c>
      <c r="O88" s="20"/>
      <c r="P88" s="32"/>
      <c r="Q88" s="32"/>
      <c r="R88" s="33"/>
      <c r="S88" s="20"/>
      <c r="T88" s="20"/>
      <c r="U88" s="20"/>
    </row>
    <row r="89" spans="1:21" s="31" customFormat="1" ht="13.5" customHeight="1">
      <c r="A89" s="25" t="s">
        <v>174</v>
      </c>
      <c r="B89" s="26">
        <v>8.8539999999999992</v>
      </c>
      <c r="C89" s="27">
        <v>56701.824699999997</v>
      </c>
      <c r="D89" s="28">
        <v>38934.4853</v>
      </c>
      <c r="E89" s="28">
        <v>47212.204599999997</v>
      </c>
      <c r="F89" s="28">
        <v>66174.385699999999</v>
      </c>
      <c r="G89" s="28">
        <v>76255.950400000002</v>
      </c>
      <c r="H89" s="28">
        <v>57824.355000000003</v>
      </c>
      <c r="I89" s="29">
        <v>19.36</v>
      </c>
      <c r="J89" s="29">
        <v>15.2</v>
      </c>
      <c r="K89" s="29">
        <v>9.84</v>
      </c>
      <c r="L89" s="29">
        <v>175.29499999999999</v>
      </c>
      <c r="M89" s="30" t="s">
        <v>95</v>
      </c>
      <c r="O89" s="20"/>
      <c r="P89" s="32"/>
      <c r="Q89" s="32"/>
      <c r="R89" s="33"/>
      <c r="S89" s="20"/>
      <c r="T89" s="20"/>
      <c r="U89" s="20"/>
    </row>
    <row r="90" spans="1:21" s="31" customFormat="1" ht="13.5" customHeight="1">
      <c r="A90" s="25" t="s">
        <v>175</v>
      </c>
      <c r="B90" s="26">
        <v>0.39129999999999998</v>
      </c>
      <c r="C90" s="27">
        <v>56565.397100000002</v>
      </c>
      <c r="D90" s="28">
        <v>43931.15</v>
      </c>
      <c r="E90" s="28">
        <v>49229.929199999999</v>
      </c>
      <c r="F90" s="28">
        <v>61946.320699999997</v>
      </c>
      <c r="G90" s="28">
        <v>66220.884900000005</v>
      </c>
      <c r="H90" s="28">
        <v>56000.597900000001</v>
      </c>
      <c r="I90" s="29">
        <v>17.239999999999998</v>
      </c>
      <c r="J90" s="29">
        <v>16.760000000000002</v>
      </c>
      <c r="K90" s="29">
        <v>9.31</v>
      </c>
      <c r="L90" s="29">
        <v>173.2296</v>
      </c>
      <c r="M90" s="30" t="s">
        <v>95</v>
      </c>
      <c r="O90" s="20"/>
      <c r="P90" s="32"/>
      <c r="Q90" s="32"/>
      <c r="R90" s="33"/>
      <c r="S90" s="20"/>
      <c r="T90" s="20"/>
      <c r="U90" s="20"/>
    </row>
    <row r="91" spans="1:21" s="31" customFormat="1" ht="13.5" customHeight="1">
      <c r="A91" s="25" t="s">
        <v>176</v>
      </c>
      <c r="B91" s="26">
        <v>2.3332999999999999</v>
      </c>
      <c r="C91" s="27">
        <v>35998.214800000002</v>
      </c>
      <c r="D91" s="28">
        <v>21563.305100000001</v>
      </c>
      <c r="E91" s="28">
        <v>26500.383099999999</v>
      </c>
      <c r="F91" s="28">
        <v>65081.190900000001</v>
      </c>
      <c r="G91" s="28">
        <v>89494.687000000005</v>
      </c>
      <c r="H91" s="28">
        <v>49714.504500000003</v>
      </c>
      <c r="I91" s="29">
        <v>20.010000000000002</v>
      </c>
      <c r="J91" s="29">
        <v>0.32</v>
      </c>
      <c r="K91" s="29">
        <v>12.71</v>
      </c>
      <c r="L91" s="29">
        <v>174.62960000000001</v>
      </c>
      <c r="M91" s="30" t="s">
        <v>129</v>
      </c>
      <c r="O91" s="20"/>
      <c r="P91" s="32"/>
      <c r="Q91" s="32"/>
      <c r="R91" s="33"/>
      <c r="S91" s="20"/>
      <c r="T91" s="20"/>
      <c r="U91" s="20"/>
    </row>
    <row r="92" spans="1:21" s="31" customFormat="1" ht="13.5" customHeight="1">
      <c r="A92" s="25" t="s">
        <v>177</v>
      </c>
      <c r="B92" s="26">
        <v>5.4108000000000001</v>
      </c>
      <c r="C92" s="27">
        <v>56954.841</v>
      </c>
      <c r="D92" s="28">
        <v>34610.064899999998</v>
      </c>
      <c r="E92" s="28">
        <v>40956.4421</v>
      </c>
      <c r="F92" s="28">
        <v>68853.799599999998</v>
      </c>
      <c r="G92" s="28">
        <v>83962.036699999997</v>
      </c>
      <c r="H92" s="28">
        <v>58159.747600000002</v>
      </c>
      <c r="I92" s="29">
        <v>19.510000000000002</v>
      </c>
      <c r="J92" s="29">
        <v>2.2400000000000002</v>
      </c>
      <c r="K92" s="29">
        <v>9.3699999999999992</v>
      </c>
      <c r="L92" s="29">
        <v>174.892</v>
      </c>
      <c r="M92" s="30" t="s">
        <v>95</v>
      </c>
      <c r="O92" s="20"/>
      <c r="P92" s="32"/>
      <c r="Q92" s="32"/>
      <c r="R92" s="33"/>
      <c r="S92" s="20"/>
      <c r="T92" s="20"/>
      <c r="U92" s="20"/>
    </row>
    <row r="93" spans="1:21" s="31" customFormat="1" ht="13.5" customHeight="1">
      <c r="A93" s="34" t="s">
        <v>178</v>
      </c>
      <c r="B93" s="35">
        <v>3.3704999999999998</v>
      </c>
      <c r="C93" s="36">
        <v>51983.374600000003</v>
      </c>
      <c r="D93" s="37">
        <v>33816.993999999999</v>
      </c>
      <c r="E93" s="37">
        <v>38726.332699999999</v>
      </c>
      <c r="F93" s="37">
        <v>67985.980899999995</v>
      </c>
      <c r="G93" s="37">
        <v>85116.11</v>
      </c>
      <c r="H93" s="37">
        <v>56317.2791</v>
      </c>
      <c r="I93" s="38">
        <v>17.440000000000001</v>
      </c>
      <c r="J93" s="38">
        <v>1.69</v>
      </c>
      <c r="K93" s="38">
        <v>9.06</v>
      </c>
      <c r="L93" s="38">
        <v>174.29400000000001</v>
      </c>
      <c r="M93" s="39" t="s">
        <v>93</v>
      </c>
      <c r="O93" s="20"/>
      <c r="P93" s="32"/>
      <c r="Q93" s="32"/>
      <c r="R93" s="33"/>
      <c r="S93" s="20"/>
      <c r="T93" s="20"/>
      <c r="U93" s="20"/>
    </row>
    <row r="94" spans="1:21" s="31" customFormat="1" ht="13.5" customHeight="1">
      <c r="A94" s="25" t="s">
        <v>179</v>
      </c>
      <c r="B94" s="26">
        <v>1.1809000000000001</v>
      </c>
      <c r="C94" s="27">
        <v>39436.303500000002</v>
      </c>
      <c r="D94" s="28">
        <v>29649.0137</v>
      </c>
      <c r="E94" s="28">
        <v>33865.482600000003</v>
      </c>
      <c r="F94" s="28">
        <v>45832.81</v>
      </c>
      <c r="G94" s="28">
        <v>51469.949200000003</v>
      </c>
      <c r="H94" s="28">
        <v>40404.779399999999</v>
      </c>
      <c r="I94" s="29">
        <v>17.25</v>
      </c>
      <c r="J94" s="29">
        <v>3.24</v>
      </c>
      <c r="K94" s="29">
        <v>12.61</v>
      </c>
      <c r="L94" s="29">
        <v>172.8459</v>
      </c>
      <c r="M94" s="30" t="s">
        <v>95</v>
      </c>
      <c r="O94" s="20"/>
      <c r="P94" s="32"/>
      <c r="Q94" s="32"/>
      <c r="R94" s="33"/>
      <c r="S94" s="20"/>
      <c r="T94" s="20"/>
      <c r="U94" s="20"/>
    </row>
    <row r="95" spans="1:21" s="31" customFormat="1" ht="13.5" customHeight="1">
      <c r="A95" s="25" t="s">
        <v>180</v>
      </c>
      <c r="B95" s="26">
        <v>0.26819999999999999</v>
      </c>
      <c r="C95" s="27">
        <v>40349.846400000002</v>
      </c>
      <c r="D95" s="28">
        <v>31621.038400000001</v>
      </c>
      <c r="E95" s="28">
        <v>36065.300300000003</v>
      </c>
      <c r="F95" s="28">
        <v>45096.4038</v>
      </c>
      <c r="G95" s="28">
        <v>50074.502899999999</v>
      </c>
      <c r="H95" s="28">
        <v>40963.838300000003</v>
      </c>
      <c r="I95" s="29">
        <v>19.670000000000002</v>
      </c>
      <c r="J95" s="29">
        <v>5.38</v>
      </c>
      <c r="K95" s="29">
        <v>9.9</v>
      </c>
      <c r="L95" s="29">
        <v>175.2062</v>
      </c>
      <c r="M95" s="30" t="s">
        <v>95</v>
      </c>
      <c r="O95" s="20"/>
      <c r="P95" s="32"/>
      <c r="Q95" s="32"/>
      <c r="R95" s="33"/>
      <c r="S95" s="20"/>
      <c r="T95" s="20"/>
      <c r="U95" s="20"/>
    </row>
    <row r="96" spans="1:21" s="31" customFormat="1" ht="13.5" customHeight="1">
      <c r="A96" s="25" t="s">
        <v>181</v>
      </c>
      <c r="B96" s="26">
        <v>0.20200000000000001</v>
      </c>
      <c r="C96" s="27">
        <v>45113.345800000003</v>
      </c>
      <c r="D96" s="28">
        <v>33862.3197</v>
      </c>
      <c r="E96" s="28">
        <v>37830.895199999999</v>
      </c>
      <c r="F96" s="28">
        <v>54763.801399999997</v>
      </c>
      <c r="G96" s="28">
        <v>75953.525200000004</v>
      </c>
      <c r="H96" s="28">
        <v>49591.040999999997</v>
      </c>
      <c r="I96" s="29">
        <v>22.72</v>
      </c>
      <c r="J96" s="29">
        <v>3.2</v>
      </c>
      <c r="K96" s="29">
        <v>10.57</v>
      </c>
      <c r="L96" s="29">
        <v>172.8794</v>
      </c>
      <c r="M96" s="30" t="s">
        <v>95</v>
      </c>
      <c r="O96" s="20"/>
      <c r="P96" s="32"/>
      <c r="Q96" s="32"/>
      <c r="R96" s="33"/>
      <c r="S96" s="20"/>
      <c r="T96" s="20"/>
      <c r="U96" s="20"/>
    </row>
    <row r="97" spans="1:21" s="31" customFormat="1" ht="13.5" customHeight="1">
      <c r="A97" s="25" t="s">
        <v>182</v>
      </c>
      <c r="B97" s="26">
        <v>23.985900000000001</v>
      </c>
      <c r="C97" s="27">
        <v>48533.823600000003</v>
      </c>
      <c r="D97" s="28">
        <v>31925.264800000001</v>
      </c>
      <c r="E97" s="28">
        <v>38368.082300000002</v>
      </c>
      <c r="F97" s="28">
        <v>66121.123900000006</v>
      </c>
      <c r="G97" s="28">
        <v>92425.372499999998</v>
      </c>
      <c r="H97" s="28">
        <v>57577.611499999999</v>
      </c>
      <c r="I97" s="29">
        <v>28.01</v>
      </c>
      <c r="J97" s="29">
        <v>2.97</v>
      </c>
      <c r="K97" s="29">
        <v>14.58</v>
      </c>
      <c r="L97" s="29">
        <v>174.06979999999999</v>
      </c>
      <c r="M97" s="30" t="s">
        <v>95</v>
      </c>
      <c r="O97" s="20"/>
      <c r="P97" s="32"/>
      <c r="Q97" s="32"/>
      <c r="R97" s="33"/>
      <c r="S97" s="20"/>
      <c r="T97" s="20"/>
      <c r="U97" s="20"/>
    </row>
    <row r="98" spans="1:21" s="31" customFormat="1" ht="13.5" customHeight="1">
      <c r="A98" s="34" t="s">
        <v>183</v>
      </c>
      <c r="B98" s="35">
        <v>4.5678999999999998</v>
      </c>
      <c r="C98" s="36">
        <v>44425.951699999998</v>
      </c>
      <c r="D98" s="37">
        <v>29529.223900000001</v>
      </c>
      <c r="E98" s="37">
        <v>35210.412400000001</v>
      </c>
      <c r="F98" s="37">
        <v>57142.135399999999</v>
      </c>
      <c r="G98" s="37">
        <v>71583.459499999997</v>
      </c>
      <c r="H98" s="37">
        <v>49025.818700000003</v>
      </c>
      <c r="I98" s="38">
        <v>20.72</v>
      </c>
      <c r="J98" s="38">
        <v>1.19</v>
      </c>
      <c r="K98" s="38">
        <v>11.96</v>
      </c>
      <c r="L98" s="38">
        <v>174.0942</v>
      </c>
      <c r="M98" s="39" t="s">
        <v>95</v>
      </c>
      <c r="O98" s="20"/>
      <c r="P98" s="32"/>
      <c r="Q98" s="32"/>
      <c r="R98" s="33"/>
      <c r="S98" s="20"/>
      <c r="T98" s="20"/>
      <c r="U98" s="20"/>
    </row>
    <row r="99" spans="1:21" s="31" customFormat="1" ht="13.5" customHeight="1">
      <c r="A99" s="34" t="s">
        <v>184</v>
      </c>
      <c r="B99" s="35">
        <v>4.532</v>
      </c>
      <c r="C99" s="36">
        <v>62866.231399999997</v>
      </c>
      <c r="D99" s="37">
        <v>39972.7068</v>
      </c>
      <c r="E99" s="37">
        <v>48166.037100000001</v>
      </c>
      <c r="F99" s="37">
        <v>85577.300300000003</v>
      </c>
      <c r="G99" s="37">
        <v>113223.1007</v>
      </c>
      <c r="H99" s="37">
        <v>71460.263900000005</v>
      </c>
      <c r="I99" s="38">
        <v>31.22</v>
      </c>
      <c r="J99" s="38">
        <v>3.95</v>
      </c>
      <c r="K99" s="38">
        <v>15.03</v>
      </c>
      <c r="L99" s="38">
        <v>174.06100000000001</v>
      </c>
      <c r="M99" s="39" t="s">
        <v>95</v>
      </c>
      <c r="O99" s="20"/>
      <c r="P99" s="32"/>
      <c r="Q99" s="32"/>
      <c r="R99" s="33"/>
      <c r="S99" s="20"/>
      <c r="T99" s="20"/>
      <c r="U99" s="20"/>
    </row>
    <row r="100" spans="1:21" s="31" customFormat="1" ht="13.5" customHeight="1">
      <c r="A100" s="34" t="s">
        <v>185</v>
      </c>
      <c r="B100" s="35">
        <v>9.7353000000000005</v>
      </c>
      <c r="C100" s="36">
        <v>45904.866499999996</v>
      </c>
      <c r="D100" s="37">
        <v>32988.9228</v>
      </c>
      <c r="E100" s="37">
        <v>38064.979500000001</v>
      </c>
      <c r="F100" s="37">
        <v>58737.280299999999</v>
      </c>
      <c r="G100" s="37">
        <v>74850.603000000003</v>
      </c>
      <c r="H100" s="37">
        <v>51218.008399999999</v>
      </c>
      <c r="I100" s="38">
        <v>28.04</v>
      </c>
      <c r="J100" s="38">
        <v>2.58</v>
      </c>
      <c r="K100" s="38">
        <v>15.15</v>
      </c>
      <c r="L100" s="38">
        <v>174.08760000000001</v>
      </c>
      <c r="M100" s="39" t="s">
        <v>95</v>
      </c>
      <c r="O100" s="20"/>
      <c r="P100" s="32"/>
      <c r="Q100" s="32"/>
      <c r="R100" s="33"/>
      <c r="S100" s="20"/>
      <c r="T100" s="20"/>
      <c r="U100" s="20"/>
    </row>
    <row r="101" spans="1:21" s="31" customFormat="1" ht="13.5" customHeight="1">
      <c r="A101" s="25" t="s">
        <v>186</v>
      </c>
      <c r="B101" s="26">
        <v>3.5430000000000001</v>
      </c>
      <c r="C101" s="27">
        <v>38793.460299999999</v>
      </c>
      <c r="D101" s="28">
        <v>22606.787799999998</v>
      </c>
      <c r="E101" s="28">
        <v>29042.422699999999</v>
      </c>
      <c r="F101" s="28">
        <v>51815.592400000001</v>
      </c>
      <c r="G101" s="28">
        <v>63067.042699999998</v>
      </c>
      <c r="H101" s="28">
        <v>42350.911099999998</v>
      </c>
      <c r="I101" s="29">
        <v>12.64</v>
      </c>
      <c r="J101" s="29">
        <v>1.71</v>
      </c>
      <c r="K101" s="29">
        <v>15.65</v>
      </c>
      <c r="L101" s="29">
        <v>173.2876</v>
      </c>
      <c r="M101" s="30" t="s">
        <v>93</v>
      </c>
      <c r="O101" s="20"/>
      <c r="P101" s="32"/>
      <c r="Q101" s="32"/>
      <c r="R101" s="33"/>
      <c r="S101" s="20"/>
      <c r="T101" s="20"/>
      <c r="U101" s="20"/>
    </row>
    <row r="102" spans="1:21" s="31" customFormat="1" ht="13.5" customHeight="1">
      <c r="A102" s="25" t="s">
        <v>187</v>
      </c>
      <c r="B102" s="26">
        <v>3.1798000000000002</v>
      </c>
      <c r="C102" s="27">
        <v>44154.024799999999</v>
      </c>
      <c r="D102" s="28">
        <v>31608.128499999999</v>
      </c>
      <c r="E102" s="28">
        <v>39265.982000000004</v>
      </c>
      <c r="F102" s="28">
        <v>49720.141600000003</v>
      </c>
      <c r="G102" s="28">
        <v>62619.417200000004</v>
      </c>
      <c r="H102" s="28">
        <v>46168.255899999996</v>
      </c>
      <c r="I102" s="29">
        <v>8.58</v>
      </c>
      <c r="J102" s="29">
        <v>3.12</v>
      </c>
      <c r="K102" s="29">
        <v>16.72</v>
      </c>
      <c r="L102" s="29">
        <v>173.1293</v>
      </c>
      <c r="M102" s="30" t="s">
        <v>95</v>
      </c>
      <c r="O102" s="20"/>
      <c r="P102" s="32"/>
      <c r="Q102" s="32"/>
      <c r="R102" s="33"/>
      <c r="S102" s="20"/>
      <c r="T102" s="20"/>
      <c r="U102" s="20"/>
    </row>
    <row r="103" spans="1:21" s="31" customFormat="1" ht="13.5" customHeight="1">
      <c r="A103" s="25" t="s">
        <v>188</v>
      </c>
      <c r="B103" s="26">
        <v>0.62870000000000004</v>
      </c>
      <c r="C103" s="27">
        <v>41868.438900000001</v>
      </c>
      <c r="D103" s="28">
        <v>30919.379799999999</v>
      </c>
      <c r="E103" s="28">
        <v>35560.197899999999</v>
      </c>
      <c r="F103" s="28">
        <v>47178.344299999997</v>
      </c>
      <c r="G103" s="28">
        <v>59552.580499999996</v>
      </c>
      <c r="H103" s="28">
        <v>43474.463600000003</v>
      </c>
      <c r="I103" s="29">
        <v>7.18</v>
      </c>
      <c r="J103" s="29">
        <v>4.9000000000000004</v>
      </c>
      <c r="K103" s="29">
        <v>16.98</v>
      </c>
      <c r="L103" s="29">
        <v>174.2286</v>
      </c>
      <c r="M103" s="30" t="s">
        <v>93</v>
      </c>
      <c r="O103" s="20"/>
      <c r="P103" s="32"/>
      <c r="Q103" s="32"/>
      <c r="R103" s="33"/>
      <c r="S103" s="20"/>
      <c r="T103" s="20"/>
      <c r="U103" s="20"/>
    </row>
    <row r="104" spans="1:21" s="31" customFormat="1" ht="13.5" customHeight="1">
      <c r="A104" s="25" t="s">
        <v>189</v>
      </c>
      <c r="B104" s="26">
        <v>1.8511</v>
      </c>
      <c r="C104" s="27">
        <v>29361.7562</v>
      </c>
      <c r="D104" s="28">
        <v>22826.338199999998</v>
      </c>
      <c r="E104" s="28">
        <v>25374.551800000001</v>
      </c>
      <c r="F104" s="28">
        <v>32966.741499999996</v>
      </c>
      <c r="G104" s="28">
        <v>37485.101199999997</v>
      </c>
      <c r="H104" s="28">
        <v>29725.2189</v>
      </c>
      <c r="I104" s="29">
        <v>6.19</v>
      </c>
      <c r="J104" s="29">
        <v>0.69</v>
      </c>
      <c r="K104" s="29">
        <v>16.16</v>
      </c>
      <c r="L104" s="29">
        <v>171.51859999999999</v>
      </c>
      <c r="M104" s="30" t="s">
        <v>95</v>
      </c>
      <c r="O104" s="20"/>
      <c r="P104" s="32"/>
      <c r="Q104" s="32"/>
      <c r="R104" s="33"/>
      <c r="S104" s="20"/>
      <c r="T104" s="20"/>
      <c r="U104" s="20"/>
    </row>
    <row r="105" spans="1:21" s="31" customFormat="1" ht="13.5" customHeight="1">
      <c r="A105" s="25" t="s">
        <v>190</v>
      </c>
      <c r="B105" s="26">
        <v>1.2532000000000001</v>
      </c>
      <c r="C105" s="27">
        <v>35282.817600000002</v>
      </c>
      <c r="D105" s="28">
        <v>20513.578399999999</v>
      </c>
      <c r="E105" s="28">
        <v>27981.937900000001</v>
      </c>
      <c r="F105" s="28">
        <v>41326.51</v>
      </c>
      <c r="G105" s="28">
        <v>49703.733800000002</v>
      </c>
      <c r="H105" s="28">
        <v>36305.372600000002</v>
      </c>
      <c r="I105" s="29">
        <v>13.48</v>
      </c>
      <c r="J105" s="29">
        <v>1.59</v>
      </c>
      <c r="K105" s="29">
        <v>15.23</v>
      </c>
      <c r="L105" s="29">
        <v>173.06450000000001</v>
      </c>
      <c r="M105" s="30" t="s">
        <v>95</v>
      </c>
      <c r="O105" s="20"/>
      <c r="P105" s="32"/>
      <c r="Q105" s="32"/>
      <c r="R105" s="33"/>
      <c r="S105" s="20"/>
      <c r="T105" s="20"/>
      <c r="U105" s="20"/>
    </row>
    <row r="106" spans="1:21" s="31" customFormat="1" ht="13.5" customHeight="1">
      <c r="A106" s="25" t="s">
        <v>191</v>
      </c>
      <c r="B106" s="26">
        <v>14.2125</v>
      </c>
      <c r="C106" s="27">
        <v>55527.9571</v>
      </c>
      <c r="D106" s="28">
        <v>33094.0749</v>
      </c>
      <c r="E106" s="28">
        <v>41659.633000000002</v>
      </c>
      <c r="F106" s="28">
        <v>74900.188200000004</v>
      </c>
      <c r="G106" s="28">
        <v>102351.5171</v>
      </c>
      <c r="H106" s="28">
        <v>64464.293700000002</v>
      </c>
      <c r="I106" s="29">
        <v>16.3</v>
      </c>
      <c r="J106" s="29">
        <v>0.57999999999999996</v>
      </c>
      <c r="K106" s="29">
        <v>10.52</v>
      </c>
      <c r="L106" s="29">
        <v>172.54900000000001</v>
      </c>
      <c r="M106" s="30" t="s">
        <v>95</v>
      </c>
      <c r="O106" s="20"/>
      <c r="P106" s="32"/>
      <c r="Q106" s="32"/>
      <c r="R106" s="33"/>
      <c r="S106" s="20"/>
      <c r="T106" s="20"/>
      <c r="U106" s="20"/>
    </row>
    <row r="107" spans="1:21" s="31" customFormat="1" ht="13.5" customHeight="1">
      <c r="A107" s="34" t="s">
        <v>192</v>
      </c>
      <c r="B107" s="35">
        <v>5.0551000000000004</v>
      </c>
      <c r="C107" s="36">
        <v>53417.017399999997</v>
      </c>
      <c r="D107" s="37">
        <v>33138.328800000003</v>
      </c>
      <c r="E107" s="37">
        <v>41430.381999999998</v>
      </c>
      <c r="F107" s="37">
        <v>69521.440400000007</v>
      </c>
      <c r="G107" s="37">
        <v>95075.525299999994</v>
      </c>
      <c r="H107" s="37">
        <v>60555.090499999998</v>
      </c>
      <c r="I107" s="38">
        <v>19.7</v>
      </c>
      <c r="J107" s="38">
        <v>0.8</v>
      </c>
      <c r="K107" s="38">
        <v>11.13</v>
      </c>
      <c r="L107" s="38">
        <v>172.12260000000001</v>
      </c>
      <c r="M107" s="39" t="s">
        <v>95</v>
      </c>
      <c r="O107" s="20"/>
      <c r="P107" s="32"/>
      <c r="Q107" s="32"/>
      <c r="R107" s="33"/>
      <c r="S107" s="20"/>
      <c r="T107" s="20"/>
      <c r="U107" s="20"/>
    </row>
    <row r="108" spans="1:21" s="31" customFormat="1" ht="13.5" customHeight="1">
      <c r="A108" s="25" t="s">
        <v>193</v>
      </c>
      <c r="B108" s="26">
        <v>6.8445</v>
      </c>
      <c r="C108" s="27">
        <v>57510.5432</v>
      </c>
      <c r="D108" s="28">
        <v>36010.884400000003</v>
      </c>
      <c r="E108" s="28">
        <v>44274.570699999997</v>
      </c>
      <c r="F108" s="28">
        <v>79383.638300000006</v>
      </c>
      <c r="G108" s="28">
        <v>119689.45</v>
      </c>
      <c r="H108" s="28">
        <v>73029.808799999999</v>
      </c>
      <c r="I108" s="29">
        <v>23.21</v>
      </c>
      <c r="J108" s="29">
        <v>0.78</v>
      </c>
      <c r="K108" s="29">
        <v>10.59</v>
      </c>
      <c r="L108" s="29">
        <v>173.0711</v>
      </c>
      <c r="M108" s="30" t="s">
        <v>95</v>
      </c>
      <c r="O108" s="20"/>
      <c r="P108" s="32"/>
      <c r="Q108" s="32"/>
      <c r="R108" s="33"/>
      <c r="S108" s="20"/>
      <c r="T108" s="20"/>
      <c r="U108" s="20"/>
    </row>
    <row r="109" spans="1:21" s="31" customFormat="1" ht="13.5" customHeight="1">
      <c r="A109" s="34" t="s">
        <v>194</v>
      </c>
      <c r="B109" s="35">
        <v>3.3127</v>
      </c>
      <c r="C109" s="36">
        <v>53833.053599999999</v>
      </c>
      <c r="D109" s="37">
        <v>37504.957499999997</v>
      </c>
      <c r="E109" s="37">
        <v>43685.732400000001</v>
      </c>
      <c r="F109" s="37">
        <v>66901.083199999994</v>
      </c>
      <c r="G109" s="37">
        <v>98682.495599999995</v>
      </c>
      <c r="H109" s="37">
        <v>65981.334400000007</v>
      </c>
      <c r="I109" s="38">
        <v>22.49</v>
      </c>
      <c r="J109" s="38">
        <v>0.56999999999999995</v>
      </c>
      <c r="K109" s="38">
        <v>10.54</v>
      </c>
      <c r="L109" s="38">
        <v>174.0608</v>
      </c>
      <c r="M109" s="39" t="s">
        <v>195</v>
      </c>
      <c r="O109" s="20"/>
      <c r="P109" s="32"/>
      <c r="Q109" s="32"/>
      <c r="R109" s="33"/>
      <c r="S109" s="20"/>
      <c r="T109" s="20"/>
      <c r="U109" s="20"/>
    </row>
    <row r="110" spans="1:21" s="31" customFormat="1" ht="13.5" customHeight="1">
      <c r="A110" s="25" t="s">
        <v>196</v>
      </c>
      <c r="B110" s="26">
        <v>12.7224</v>
      </c>
      <c r="C110" s="27">
        <v>57210.911800000002</v>
      </c>
      <c r="D110" s="28">
        <v>34279.914599999996</v>
      </c>
      <c r="E110" s="28">
        <v>42203.115400000002</v>
      </c>
      <c r="F110" s="28">
        <v>81188.083199999994</v>
      </c>
      <c r="G110" s="28">
        <v>114457.3594</v>
      </c>
      <c r="H110" s="28">
        <v>67387.832999999999</v>
      </c>
      <c r="I110" s="29">
        <v>15.01</v>
      </c>
      <c r="J110" s="29">
        <v>0.75</v>
      </c>
      <c r="K110" s="29">
        <v>10.79</v>
      </c>
      <c r="L110" s="29">
        <v>173.39599999999999</v>
      </c>
      <c r="M110" s="30" t="s">
        <v>95</v>
      </c>
      <c r="O110" s="20"/>
      <c r="P110" s="32"/>
      <c r="Q110" s="32"/>
      <c r="R110" s="33"/>
      <c r="S110" s="20"/>
      <c r="T110" s="20"/>
      <c r="U110" s="20"/>
    </row>
    <row r="111" spans="1:21" s="31" customFormat="1" ht="13.5" customHeight="1">
      <c r="A111" s="25" t="s">
        <v>197</v>
      </c>
      <c r="B111" s="26">
        <v>10.0136</v>
      </c>
      <c r="C111" s="27">
        <v>60293.167699999998</v>
      </c>
      <c r="D111" s="28">
        <v>34217.477500000001</v>
      </c>
      <c r="E111" s="28">
        <v>43924.917000000001</v>
      </c>
      <c r="F111" s="28">
        <v>82843.253500000006</v>
      </c>
      <c r="G111" s="28">
        <v>120243.3607</v>
      </c>
      <c r="H111" s="28">
        <v>70914.855899999995</v>
      </c>
      <c r="I111" s="29">
        <v>16.77</v>
      </c>
      <c r="J111" s="29">
        <v>1.01</v>
      </c>
      <c r="K111" s="29">
        <v>10.66</v>
      </c>
      <c r="L111" s="29">
        <v>172.2998</v>
      </c>
      <c r="M111" s="30" t="s">
        <v>95</v>
      </c>
      <c r="O111" s="20"/>
      <c r="P111" s="32"/>
      <c r="Q111" s="32"/>
      <c r="R111" s="33"/>
      <c r="S111" s="20"/>
      <c r="T111" s="20"/>
      <c r="U111" s="20"/>
    </row>
    <row r="112" spans="1:21" s="31" customFormat="1" ht="13.5" customHeight="1">
      <c r="A112" s="34" t="s">
        <v>198</v>
      </c>
      <c r="B112" s="35">
        <v>4.5545999999999998</v>
      </c>
      <c r="C112" s="36">
        <v>58845.108699999997</v>
      </c>
      <c r="D112" s="37">
        <v>30264.5527</v>
      </c>
      <c r="E112" s="37">
        <v>40487.227299999999</v>
      </c>
      <c r="F112" s="37">
        <v>81490.163199999995</v>
      </c>
      <c r="G112" s="37">
        <v>121291.47319999999</v>
      </c>
      <c r="H112" s="37">
        <v>68783.489499999996</v>
      </c>
      <c r="I112" s="38">
        <v>16.2</v>
      </c>
      <c r="J112" s="38">
        <v>1.1299999999999999</v>
      </c>
      <c r="K112" s="38">
        <v>10.48</v>
      </c>
      <c r="L112" s="38">
        <v>172.3262</v>
      </c>
      <c r="M112" s="39" t="s">
        <v>95</v>
      </c>
      <c r="O112" s="20"/>
      <c r="P112" s="32"/>
      <c r="Q112" s="32"/>
      <c r="R112" s="33"/>
      <c r="S112" s="20"/>
      <c r="T112" s="20"/>
      <c r="U112" s="20"/>
    </row>
    <row r="113" spans="1:21" s="31" customFormat="1" ht="13.5" customHeight="1">
      <c r="A113" s="25" t="s">
        <v>199</v>
      </c>
      <c r="B113" s="26">
        <v>4.8526999999999996</v>
      </c>
      <c r="C113" s="27">
        <v>55266.936900000001</v>
      </c>
      <c r="D113" s="28">
        <v>35561.180699999997</v>
      </c>
      <c r="E113" s="28">
        <v>42287.161999999997</v>
      </c>
      <c r="F113" s="28">
        <v>74568.048699999999</v>
      </c>
      <c r="G113" s="28">
        <v>106817.74159999999</v>
      </c>
      <c r="H113" s="28">
        <v>64815.916400000002</v>
      </c>
      <c r="I113" s="29">
        <v>17.3</v>
      </c>
      <c r="J113" s="29">
        <v>0.92</v>
      </c>
      <c r="K113" s="29">
        <v>10.45</v>
      </c>
      <c r="L113" s="29">
        <v>171.7765</v>
      </c>
      <c r="M113" s="30" t="s">
        <v>95</v>
      </c>
      <c r="O113" s="20"/>
      <c r="P113" s="32"/>
      <c r="Q113" s="32"/>
      <c r="R113" s="33"/>
      <c r="S113" s="20"/>
      <c r="T113" s="20"/>
      <c r="U113" s="20"/>
    </row>
    <row r="114" spans="1:21" s="31" customFormat="1" ht="13.5" customHeight="1">
      <c r="A114" s="25" t="s">
        <v>200</v>
      </c>
      <c r="B114" s="26">
        <v>1.3116000000000001</v>
      </c>
      <c r="C114" s="27">
        <v>48492.7425</v>
      </c>
      <c r="D114" s="28">
        <v>33117.451699999998</v>
      </c>
      <c r="E114" s="28">
        <v>38371.257100000003</v>
      </c>
      <c r="F114" s="28">
        <v>64031.217900000003</v>
      </c>
      <c r="G114" s="28">
        <v>89695.512799999997</v>
      </c>
      <c r="H114" s="28">
        <v>56893.0792</v>
      </c>
      <c r="I114" s="29">
        <v>13.6</v>
      </c>
      <c r="J114" s="29">
        <v>0.56000000000000005</v>
      </c>
      <c r="K114" s="29">
        <v>11.03</v>
      </c>
      <c r="L114" s="29">
        <v>171.999</v>
      </c>
      <c r="M114" s="30" t="s">
        <v>95</v>
      </c>
      <c r="O114" s="20"/>
      <c r="P114" s="32"/>
      <c r="Q114" s="32"/>
      <c r="R114" s="33"/>
      <c r="S114" s="20"/>
      <c r="T114" s="20"/>
      <c r="U114" s="20"/>
    </row>
    <row r="115" spans="1:21" s="31" customFormat="1" ht="13.5" customHeight="1">
      <c r="A115" s="25" t="s">
        <v>201</v>
      </c>
      <c r="B115" s="26">
        <v>13.628299999999999</v>
      </c>
      <c r="C115" s="27">
        <v>52738.624900000003</v>
      </c>
      <c r="D115" s="28">
        <v>31926.549599999998</v>
      </c>
      <c r="E115" s="28">
        <v>39681.478000000003</v>
      </c>
      <c r="F115" s="28">
        <v>73595.666400000002</v>
      </c>
      <c r="G115" s="28">
        <v>106321.9774</v>
      </c>
      <c r="H115" s="28">
        <v>64063.049500000001</v>
      </c>
      <c r="I115" s="29">
        <v>13.51</v>
      </c>
      <c r="J115" s="29">
        <v>0.44</v>
      </c>
      <c r="K115" s="29">
        <v>10.72</v>
      </c>
      <c r="L115" s="29">
        <v>172.92939999999999</v>
      </c>
      <c r="M115" s="30" t="s">
        <v>95</v>
      </c>
      <c r="O115" s="20"/>
      <c r="P115" s="32"/>
      <c r="Q115" s="32"/>
      <c r="R115" s="33"/>
      <c r="S115" s="20"/>
      <c r="T115" s="20"/>
      <c r="U115" s="20"/>
    </row>
    <row r="116" spans="1:21" s="31" customFormat="1" ht="13.5" customHeight="1">
      <c r="A116" s="34" t="s">
        <v>202</v>
      </c>
      <c r="B116" s="35">
        <v>8.7466000000000008</v>
      </c>
      <c r="C116" s="36">
        <v>54957.802799999998</v>
      </c>
      <c r="D116" s="37">
        <v>33227.955399999999</v>
      </c>
      <c r="E116" s="37">
        <v>41679.589099999997</v>
      </c>
      <c r="F116" s="37">
        <v>75956.589099999997</v>
      </c>
      <c r="G116" s="37">
        <v>112888.3585</v>
      </c>
      <c r="H116" s="37">
        <v>67010.113200000007</v>
      </c>
      <c r="I116" s="38">
        <v>14.8</v>
      </c>
      <c r="J116" s="38">
        <v>0.4</v>
      </c>
      <c r="K116" s="38">
        <v>10.5</v>
      </c>
      <c r="L116" s="38">
        <v>172.58879999999999</v>
      </c>
      <c r="M116" s="39" t="s">
        <v>95</v>
      </c>
      <c r="O116" s="20"/>
      <c r="P116" s="32"/>
      <c r="Q116" s="32"/>
      <c r="R116" s="33"/>
      <c r="S116" s="20"/>
      <c r="T116" s="20"/>
      <c r="U116" s="20"/>
    </row>
    <row r="117" spans="1:21" s="31" customFormat="1" ht="13.5" customHeight="1">
      <c r="A117" s="25" t="s">
        <v>203</v>
      </c>
      <c r="B117" s="26">
        <v>1.2423</v>
      </c>
      <c r="C117" s="27">
        <v>57825.488899999997</v>
      </c>
      <c r="D117" s="28">
        <v>36782.611900000004</v>
      </c>
      <c r="E117" s="28">
        <v>42159.383199999997</v>
      </c>
      <c r="F117" s="28">
        <v>83159.030499999993</v>
      </c>
      <c r="G117" s="28">
        <v>111005.60490000001</v>
      </c>
      <c r="H117" s="28">
        <v>67440.8894</v>
      </c>
      <c r="I117" s="29">
        <v>18.309999999999999</v>
      </c>
      <c r="J117" s="29">
        <v>0.97</v>
      </c>
      <c r="K117" s="29">
        <v>11.3</v>
      </c>
      <c r="L117" s="29">
        <v>171.41229999999999</v>
      </c>
      <c r="M117" s="30" t="s">
        <v>95</v>
      </c>
      <c r="O117" s="20"/>
      <c r="P117" s="32"/>
      <c r="Q117" s="32"/>
      <c r="R117" s="33"/>
      <c r="S117" s="20"/>
      <c r="T117" s="20"/>
      <c r="U117" s="20"/>
    </row>
    <row r="118" spans="1:21" s="31" customFormat="1" ht="13.5" customHeight="1">
      <c r="A118" s="25" t="s">
        <v>204</v>
      </c>
      <c r="B118" s="26">
        <v>18.495000000000001</v>
      </c>
      <c r="C118" s="27">
        <v>63468.6558</v>
      </c>
      <c r="D118" s="28">
        <v>36476.3004</v>
      </c>
      <c r="E118" s="28">
        <v>46216.7327</v>
      </c>
      <c r="F118" s="28">
        <v>90081.039499999999</v>
      </c>
      <c r="G118" s="28">
        <v>121033.1174</v>
      </c>
      <c r="H118" s="28">
        <v>73477.5389</v>
      </c>
      <c r="I118" s="29">
        <v>24.02</v>
      </c>
      <c r="J118" s="29">
        <v>0.35</v>
      </c>
      <c r="K118" s="29">
        <v>11.04</v>
      </c>
      <c r="L118" s="29">
        <v>172.2893</v>
      </c>
      <c r="M118" s="30" t="s">
        <v>95</v>
      </c>
      <c r="O118" s="20"/>
      <c r="P118" s="32"/>
      <c r="Q118" s="32"/>
      <c r="R118" s="33"/>
      <c r="S118" s="20"/>
      <c r="T118" s="20"/>
      <c r="U118" s="20"/>
    </row>
    <row r="119" spans="1:21" s="31" customFormat="1" ht="13.5" customHeight="1">
      <c r="A119" s="34" t="s">
        <v>205</v>
      </c>
      <c r="B119" s="35">
        <v>6.4298000000000002</v>
      </c>
      <c r="C119" s="36">
        <v>64159.2137</v>
      </c>
      <c r="D119" s="37">
        <v>38177.895799999998</v>
      </c>
      <c r="E119" s="37">
        <v>47807.135000000002</v>
      </c>
      <c r="F119" s="37">
        <v>91429.511799999993</v>
      </c>
      <c r="G119" s="37">
        <v>120773.67389999999</v>
      </c>
      <c r="H119" s="37">
        <v>73931.015499999994</v>
      </c>
      <c r="I119" s="38">
        <v>27.98</v>
      </c>
      <c r="J119" s="38">
        <v>0.34</v>
      </c>
      <c r="K119" s="38">
        <v>11.35</v>
      </c>
      <c r="L119" s="38">
        <v>172.58420000000001</v>
      </c>
      <c r="M119" s="39" t="s">
        <v>93</v>
      </c>
      <c r="O119" s="20"/>
      <c r="P119" s="32"/>
      <c r="Q119" s="32"/>
      <c r="R119" s="33"/>
      <c r="S119" s="20"/>
      <c r="T119" s="20"/>
      <c r="U119" s="20"/>
    </row>
    <row r="120" spans="1:21" s="31" customFormat="1" ht="13.5" customHeight="1">
      <c r="A120" s="25" t="s">
        <v>206</v>
      </c>
      <c r="B120" s="26">
        <v>4.6534000000000004</v>
      </c>
      <c r="C120" s="27">
        <v>75787.095400000006</v>
      </c>
      <c r="D120" s="28">
        <v>45503.748</v>
      </c>
      <c r="E120" s="28">
        <v>57597.313199999997</v>
      </c>
      <c r="F120" s="28">
        <v>104712.31080000001</v>
      </c>
      <c r="G120" s="28">
        <v>154991.41380000001</v>
      </c>
      <c r="H120" s="28">
        <v>92748.979300000006</v>
      </c>
      <c r="I120" s="29">
        <v>20.190000000000001</v>
      </c>
      <c r="J120" s="29">
        <v>1.23</v>
      </c>
      <c r="K120" s="29">
        <v>10.5</v>
      </c>
      <c r="L120" s="29">
        <v>173.96889999999999</v>
      </c>
      <c r="M120" s="30" t="s">
        <v>95</v>
      </c>
      <c r="O120" s="20"/>
      <c r="P120" s="32"/>
      <c r="Q120" s="32"/>
      <c r="R120" s="33"/>
      <c r="S120" s="20"/>
      <c r="T120" s="20"/>
      <c r="U120" s="20"/>
    </row>
    <row r="121" spans="1:21" s="31" customFormat="1" ht="13.5" customHeight="1">
      <c r="A121" s="25" t="s">
        <v>207</v>
      </c>
      <c r="B121" s="26">
        <v>10.137600000000001</v>
      </c>
      <c r="C121" s="27">
        <v>68807.165399999998</v>
      </c>
      <c r="D121" s="28">
        <v>39382.819199999998</v>
      </c>
      <c r="E121" s="28">
        <v>48602.825599999996</v>
      </c>
      <c r="F121" s="28">
        <v>93007.301200000002</v>
      </c>
      <c r="G121" s="28">
        <v>126125.4568</v>
      </c>
      <c r="H121" s="28">
        <v>78856.911600000007</v>
      </c>
      <c r="I121" s="29">
        <v>14.12</v>
      </c>
      <c r="J121" s="29">
        <v>2.41</v>
      </c>
      <c r="K121" s="29">
        <v>10.77</v>
      </c>
      <c r="L121" s="29">
        <v>172.7808</v>
      </c>
      <c r="M121" s="30" t="s">
        <v>95</v>
      </c>
      <c r="O121" s="20"/>
      <c r="P121" s="32"/>
      <c r="Q121" s="32"/>
      <c r="R121" s="33"/>
      <c r="S121" s="20"/>
      <c r="T121" s="20"/>
      <c r="U121" s="20"/>
    </row>
    <row r="122" spans="1:21" s="31" customFormat="1" ht="13.5" customHeight="1">
      <c r="A122" s="25" t="s">
        <v>208</v>
      </c>
      <c r="B122" s="26">
        <v>17.184899999999999</v>
      </c>
      <c r="C122" s="27">
        <v>75289.313099999999</v>
      </c>
      <c r="D122" s="28">
        <v>40118.904300000002</v>
      </c>
      <c r="E122" s="28">
        <v>53702.352500000001</v>
      </c>
      <c r="F122" s="28">
        <v>103722.42019999999</v>
      </c>
      <c r="G122" s="28">
        <v>137088.7666</v>
      </c>
      <c r="H122" s="28">
        <v>84955.674599999998</v>
      </c>
      <c r="I122" s="29">
        <v>11.93</v>
      </c>
      <c r="J122" s="29">
        <v>1.1299999999999999</v>
      </c>
      <c r="K122" s="29">
        <v>10.71</v>
      </c>
      <c r="L122" s="29">
        <v>173.6635</v>
      </c>
      <c r="M122" s="30" t="s">
        <v>95</v>
      </c>
      <c r="O122" s="20"/>
      <c r="P122" s="32"/>
      <c r="Q122" s="32"/>
      <c r="R122" s="33"/>
      <c r="S122" s="20"/>
      <c r="T122" s="20"/>
      <c r="U122" s="20"/>
    </row>
    <row r="123" spans="1:21" s="31" customFormat="1" ht="13.5" customHeight="1">
      <c r="A123" s="25" t="s">
        <v>209</v>
      </c>
      <c r="B123" s="26">
        <v>0.78510000000000002</v>
      </c>
      <c r="C123" s="27">
        <v>52432.478600000002</v>
      </c>
      <c r="D123" s="28">
        <v>16243.649600000001</v>
      </c>
      <c r="E123" s="28">
        <v>32612.681700000001</v>
      </c>
      <c r="F123" s="28">
        <v>86258.922399999996</v>
      </c>
      <c r="G123" s="28">
        <v>109236.2827</v>
      </c>
      <c r="H123" s="28">
        <v>59826.515399999997</v>
      </c>
      <c r="I123" s="29">
        <v>15.27</v>
      </c>
      <c r="J123" s="29">
        <v>0.65</v>
      </c>
      <c r="K123" s="29">
        <v>9.93</v>
      </c>
      <c r="L123" s="29">
        <v>173.71270000000001</v>
      </c>
      <c r="M123" s="30" t="s">
        <v>93</v>
      </c>
      <c r="O123" s="20"/>
      <c r="P123" s="32"/>
      <c r="Q123" s="32"/>
      <c r="R123" s="33"/>
      <c r="S123" s="20"/>
      <c r="T123" s="20"/>
      <c r="U123" s="20"/>
    </row>
    <row r="124" spans="1:21" s="31" customFormat="1" ht="13.5" customHeight="1">
      <c r="A124" s="25" t="s">
        <v>210</v>
      </c>
      <c r="B124" s="26">
        <v>17.310700000000001</v>
      </c>
      <c r="C124" s="27">
        <v>64070.2664</v>
      </c>
      <c r="D124" s="28">
        <v>37446.323199999999</v>
      </c>
      <c r="E124" s="28">
        <v>47575.508000000002</v>
      </c>
      <c r="F124" s="28">
        <v>89100.231700000004</v>
      </c>
      <c r="G124" s="28">
        <v>120058.9777</v>
      </c>
      <c r="H124" s="28">
        <v>73304.345300000001</v>
      </c>
      <c r="I124" s="29">
        <v>13.24</v>
      </c>
      <c r="J124" s="29">
        <v>1.49</v>
      </c>
      <c r="K124" s="29">
        <v>10.39</v>
      </c>
      <c r="L124" s="29">
        <v>172.94839999999999</v>
      </c>
      <c r="M124" s="30" t="s">
        <v>95</v>
      </c>
      <c r="O124" s="20"/>
      <c r="P124" s="32"/>
      <c r="Q124" s="32"/>
      <c r="R124" s="33"/>
      <c r="S124" s="20"/>
      <c r="T124" s="20"/>
      <c r="U124" s="20"/>
    </row>
    <row r="125" spans="1:21" s="31" customFormat="1" ht="13.5" customHeight="1">
      <c r="A125" s="25" t="s">
        <v>211</v>
      </c>
      <c r="B125" s="26">
        <v>6.3022999999999998</v>
      </c>
      <c r="C125" s="27">
        <v>61814.367599999998</v>
      </c>
      <c r="D125" s="28">
        <v>35197.740899999997</v>
      </c>
      <c r="E125" s="28">
        <v>44903.020799999998</v>
      </c>
      <c r="F125" s="28">
        <v>85897.457800000004</v>
      </c>
      <c r="G125" s="28">
        <v>119580.09669999999</v>
      </c>
      <c r="H125" s="28">
        <v>71868.795299999998</v>
      </c>
      <c r="I125" s="29">
        <v>11.29</v>
      </c>
      <c r="J125" s="29">
        <v>0.97</v>
      </c>
      <c r="K125" s="29">
        <v>10.62</v>
      </c>
      <c r="L125" s="29">
        <v>173.5651</v>
      </c>
      <c r="M125" s="30" t="s">
        <v>95</v>
      </c>
      <c r="O125" s="20"/>
      <c r="P125" s="32"/>
      <c r="Q125" s="32"/>
      <c r="R125" s="33"/>
      <c r="S125" s="20"/>
      <c r="T125" s="20"/>
      <c r="U125" s="20"/>
    </row>
    <row r="126" spans="1:21" s="31" customFormat="1" ht="13.5" customHeight="1">
      <c r="A126" s="25" t="s">
        <v>212</v>
      </c>
      <c r="B126" s="26">
        <v>1.3976999999999999</v>
      </c>
      <c r="C126" s="27">
        <v>61614.1106</v>
      </c>
      <c r="D126" s="28">
        <v>38016.489800000003</v>
      </c>
      <c r="E126" s="28">
        <v>46507.869500000001</v>
      </c>
      <c r="F126" s="28">
        <v>86204.463699999993</v>
      </c>
      <c r="G126" s="28">
        <v>115289.44650000001</v>
      </c>
      <c r="H126" s="28">
        <v>72107.159299999999</v>
      </c>
      <c r="I126" s="29">
        <v>13.6</v>
      </c>
      <c r="J126" s="29">
        <v>3.15</v>
      </c>
      <c r="K126" s="29">
        <v>10.17</v>
      </c>
      <c r="L126" s="29">
        <v>173.5479</v>
      </c>
      <c r="M126" s="30" t="s">
        <v>95</v>
      </c>
      <c r="O126" s="20"/>
      <c r="P126" s="32"/>
      <c r="Q126" s="32"/>
      <c r="R126" s="33"/>
      <c r="S126" s="20"/>
      <c r="T126" s="20"/>
      <c r="U126" s="20"/>
    </row>
    <row r="127" spans="1:21" s="31" customFormat="1" ht="13.5" customHeight="1">
      <c r="A127" s="25" t="s">
        <v>213</v>
      </c>
      <c r="B127" s="26">
        <v>13.319800000000001</v>
      </c>
      <c r="C127" s="27">
        <v>56730.618799999997</v>
      </c>
      <c r="D127" s="28">
        <v>34502.46</v>
      </c>
      <c r="E127" s="28">
        <v>43508.216200000003</v>
      </c>
      <c r="F127" s="28">
        <v>79465.720300000001</v>
      </c>
      <c r="G127" s="28">
        <v>100886.3386</v>
      </c>
      <c r="H127" s="28">
        <v>64205.301899999999</v>
      </c>
      <c r="I127" s="29">
        <v>12.15</v>
      </c>
      <c r="J127" s="29">
        <v>3.79</v>
      </c>
      <c r="K127" s="29">
        <v>10.48</v>
      </c>
      <c r="L127" s="29">
        <v>174.18279999999999</v>
      </c>
      <c r="M127" s="30" t="s">
        <v>95</v>
      </c>
      <c r="O127" s="20"/>
      <c r="P127" s="32"/>
      <c r="Q127" s="32"/>
      <c r="R127" s="33"/>
      <c r="S127" s="20"/>
      <c r="T127" s="20"/>
      <c r="U127" s="20"/>
    </row>
    <row r="128" spans="1:21" s="31" customFormat="1" ht="13.5" customHeight="1">
      <c r="A128" s="25" t="s">
        <v>214</v>
      </c>
      <c r="B128" s="26">
        <v>2.6751999999999998</v>
      </c>
      <c r="C128" s="27">
        <v>63109.970800000003</v>
      </c>
      <c r="D128" s="28">
        <v>39314.556900000003</v>
      </c>
      <c r="E128" s="28">
        <v>48512.130100000002</v>
      </c>
      <c r="F128" s="28">
        <v>89096.372300000003</v>
      </c>
      <c r="G128" s="28">
        <v>119097.70729999999</v>
      </c>
      <c r="H128" s="28">
        <v>72584.255399999995</v>
      </c>
      <c r="I128" s="29">
        <v>15.63</v>
      </c>
      <c r="J128" s="29">
        <v>2.76</v>
      </c>
      <c r="K128" s="29">
        <v>9.73</v>
      </c>
      <c r="L128" s="29">
        <v>173.0044</v>
      </c>
      <c r="M128" s="30" t="s">
        <v>95</v>
      </c>
      <c r="O128" s="20"/>
      <c r="P128" s="32"/>
      <c r="Q128" s="32"/>
      <c r="R128" s="33"/>
      <c r="S128" s="20"/>
      <c r="T128" s="20"/>
      <c r="U128" s="20"/>
    </row>
    <row r="129" spans="1:21" s="31" customFormat="1" ht="13.5" customHeight="1">
      <c r="A129" s="25" t="s">
        <v>215</v>
      </c>
      <c r="B129" s="26">
        <v>1.0611999999999999</v>
      </c>
      <c r="C129" s="27">
        <v>75801.835600000006</v>
      </c>
      <c r="D129" s="28">
        <v>46180.856500000002</v>
      </c>
      <c r="E129" s="28">
        <v>58535.096299999997</v>
      </c>
      <c r="F129" s="28">
        <v>101843.82490000001</v>
      </c>
      <c r="G129" s="28">
        <v>136677.24470000001</v>
      </c>
      <c r="H129" s="28">
        <v>85738.834099999993</v>
      </c>
      <c r="I129" s="29">
        <v>12.59</v>
      </c>
      <c r="J129" s="29">
        <v>2.25</v>
      </c>
      <c r="K129" s="29">
        <v>10.08</v>
      </c>
      <c r="L129" s="29">
        <v>172.29949999999999</v>
      </c>
      <c r="M129" s="30" t="s">
        <v>95</v>
      </c>
      <c r="O129" s="20"/>
      <c r="P129" s="32"/>
      <c r="Q129" s="32"/>
      <c r="R129" s="33"/>
      <c r="S129" s="20"/>
      <c r="T129" s="20"/>
      <c r="U129" s="20"/>
    </row>
    <row r="130" spans="1:21" s="31" customFormat="1" ht="13.5" customHeight="1">
      <c r="A130" s="25" t="s">
        <v>216</v>
      </c>
      <c r="B130" s="26">
        <v>2.7745000000000002</v>
      </c>
      <c r="C130" s="27">
        <v>30192.000899999999</v>
      </c>
      <c r="D130" s="28">
        <v>20625.941699999999</v>
      </c>
      <c r="E130" s="28">
        <v>21321.106199999998</v>
      </c>
      <c r="F130" s="28">
        <v>46350.582999999999</v>
      </c>
      <c r="G130" s="28">
        <v>63510.198199999999</v>
      </c>
      <c r="H130" s="28">
        <v>36690.063099999999</v>
      </c>
      <c r="I130" s="29">
        <v>9.51</v>
      </c>
      <c r="J130" s="29">
        <v>0</v>
      </c>
      <c r="K130" s="29">
        <v>8.42</v>
      </c>
      <c r="L130" s="29">
        <v>174.20320000000001</v>
      </c>
      <c r="M130" s="30" t="s">
        <v>129</v>
      </c>
      <c r="O130" s="20"/>
      <c r="P130" s="32"/>
      <c r="Q130" s="32"/>
      <c r="R130" s="33"/>
      <c r="S130" s="20"/>
      <c r="T130" s="20"/>
      <c r="U130" s="20"/>
    </row>
    <row r="131" spans="1:21" s="31" customFormat="1" ht="13.5" customHeight="1">
      <c r="A131" s="25" t="s">
        <v>217</v>
      </c>
      <c r="B131" s="26">
        <v>4.1852999999999998</v>
      </c>
      <c r="C131" s="27">
        <v>58698.806499999999</v>
      </c>
      <c r="D131" s="28">
        <v>30227.756600000001</v>
      </c>
      <c r="E131" s="28">
        <v>39757.298300000002</v>
      </c>
      <c r="F131" s="28">
        <v>81318.921600000001</v>
      </c>
      <c r="G131" s="28">
        <v>112248.90180000001</v>
      </c>
      <c r="H131" s="28">
        <v>68575.247300000003</v>
      </c>
      <c r="I131" s="29">
        <v>17.079999999999998</v>
      </c>
      <c r="J131" s="29">
        <v>0.59</v>
      </c>
      <c r="K131" s="29">
        <v>10.78</v>
      </c>
      <c r="L131" s="29">
        <v>171.4537</v>
      </c>
      <c r="M131" s="30" t="s">
        <v>95</v>
      </c>
      <c r="O131" s="20"/>
      <c r="P131" s="32"/>
      <c r="Q131" s="32"/>
      <c r="R131" s="33"/>
      <c r="S131" s="20"/>
      <c r="T131" s="20"/>
      <c r="U131" s="20"/>
    </row>
    <row r="132" spans="1:21" s="31" customFormat="1" ht="13.5" customHeight="1">
      <c r="A132" s="34" t="s">
        <v>218</v>
      </c>
      <c r="B132" s="35">
        <v>3.2423000000000002</v>
      </c>
      <c r="C132" s="36">
        <v>62678.287700000001</v>
      </c>
      <c r="D132" s="37">
        <v>35693.413999999997</v>
      </c>
      <c r="E132" s="37">
        <v>48503.442000000003</v>
      </c>
      <c r="F132" s="37">
        <v>86169.026599999997</v>
      </c>
      <c r="G132" s="37">
        <v>123522.333</v>
      </c>
      <c r="H132" s="37">
        <v>75325.235100000005</v>
      </c>
      <c r="I132" s="38">
        <v>17.95</v>
      </c>
      <c r="J132" s="38">
        <v>0.67</v>
      </c>
      <c r="K132" s="38">
        <v>10.87</v>
      </c>
      <c r="L132" s="38">
        <v>171.71279999999999</v>
      </c>
      <c r="M132" s="39" t="s">
        <v>95</v>
      </c>
      <c r="O132" s="20"/>
      <c r="P132" s="32"/>
      <c r="Q132" s="32"/>
      <c r="R132" s="33"/>
      <c r="S132" s="40"/>
      <c r="T132" s="40"/>
      <c r="U132" s="40"/>
    </row>
    <row r="133" spans="1:21" s="31" customFormat="1" ht="13.5" customHeight="1">
      <c r="A133" s="25" t="s">
        <v>219</v>
      </c>
      <c r="B133" s="26">
        <v>0.1449</v>
      </c>
      <c r="C133" s="27">
        <v>37836.251400000001</v>
      </c>
      <c r="D133" s="28">
        <v>24851.152099999999</v>
      </c>
      <c r="E133" s="28">
        <v>32795.2497</v>
      </c>
      <c r="F133" s="28">
        <v>47950.402000000002</v>
      </c>
      <c r="G133" s="28">
        <v>55590.370999999999</v>
      </c>
      <c r="H133" s="28">
        <v>40699.960400000004</v>
      </c>
      <c r="I133" s="29">
        <v>14.7</v>
      </c>
      <c r="J133" s="29">
        <v>0.86</v>
      </c>
      <c r="K133" s="29">
        <v>12.77</v>
      </c>
      <c r="L133" s="29">
        <v>172.53739999999999</v>
      </c>
      <c r="M133" s="30" t="s">
        <v>95</v>
      </c>
      <c r="O133" s="20"/>
      <c r="P133" s="32"/>
      <c r="Q133" s="32"/>
      <c r="R133" s="33"/>
      <c r="S133" s="20"/>
      <c r="T133" s="20"/>
      <c r="U133" s="20"/>
    </row>
    <row r="134" spans="1:21" s="31" customFormat="1" ht="13.5" customHeight="1">
      <c r="A134" s="25" t="s">
        <v>220</v>
      </c>
      <c r="B134" s="26">
        <v>0.56310000000000004</v>
      </c>
      <c r="C134" s="27">
        <v>33595.138299999999</v>
      </c>
      <c r="D134" s="28">
        <v>27011.181199999999</v>
      </c>
      <c r="E134" s="28">
        <v>29559.9787</v>
      </c>
      <c r="F134" s="28">
        <v>39955.000200000002</v>
      </c>
      <c r="G134" s="28">
        <v>48405.838100000001</v>
      </c>
      <c r="H134" s="28">
        <v>36200.263200000001</v>
      </c>
      <c r="I134" s="29">
        <v>17.690000000000001</v>
      </c>
      <c r="J134" s="29">
        <v>3.03</v>
      </c>
      <c r="K134" s="29">
        <v>10.53</v>
      </c>
      <c r="L134" s="29">
        <v>173.96340000000001</v>
      </c>
      <c r="M134" s="30" t="s">
        <v>95</v>
      </c>
      <c r="O134" s="20"/>
      <c r="P134" s="32"/>
      <c r="Q134" s="32"/>
      <c r="R134" s="33"/>
      <c r="S134" s="20"/>
      <c r="T134" s="20"/>
      <c r="U134" s="20"/>
    </row>
    <row r="135" spans="1:21" s="31" customFormat="1" ht="13.5" customHeight="1">
      <c r="A135" s="25" t="s">
        <v>221</v>
      </c>
      <c r="B135" s="26">
        <v>4.7408999999999999</v>
      </c>
      <c r="C135" s="27">
        <v>57891.717400000001</v>
      </c>
      <c r="D135" s="28">
        <v>36912.344499999999</v>
      </c>
      <c r="E135" s="28">
        <v>45933.768600000003</v>
      </c>
      <c r="F135" s="28">
        <v>73420.546300000002</v>
      </c>
      <c r="G135" s="28">
        <v>90515.582599999994</v>
      </c>
      <c r="H135" s="28">
        <v>64763.440399999999</v>
      </c>
      <c r="I135" s="29">
        <v>19.010000000000002</v>
      </c>
      <c r="J135" s="29">
        <v>0.66</v>
      </c>
      <c r="K135" s="29">
        <v>10.77</v>
      </c>
      <c r="L135" s="29">
        <v>171.43860000000001</v>
      </c>
      <c r="M135" s="30" t="s">
        <v>95</v>
      </c>
      <c r="O135" s="20"/>
      <c r="P135" s="32"/>
      <c r="Q135" s="32"/>
      <c r="R135" s="33"/>
      <c r="S135" s="20"/>
      <c r="T135" s="20"/>
      <c r="U135" s="20"/>
    </row>
    <row r="136" spans="1:21" s="31" customFormat="1" ht="13.5" customHeight="1">
      <c r="A136" s="34" t="s">
        <v>222</v>
      </c>
      <c r="B136" s="35">
        <v>4.6191000000000004</v>
      </c>
      <c r="C136" s="36">
        <v>57891.717400000001</v>
      </c>
      <c r="D136" s="37">
        <v>36967.686500000003</v>
      </c>
      <c r="E136" s="37">
        <v>46152.823499999999</v>
      </c>
      <c r="F136" s="37">
        <v>73420.546300000002</v>
      </c>
      <c r="G136" s="37">
        <v>90515.582599999994</v>
      </c>
      <c r="H136" s="37">
        <v>64845.5383</v>
      </c>
      <c r="I136" s="38">
        <v>19.07</v>
      </c>
      <c r="J136" s="38">
        <v>0.63</v>
      </c>
      <c r="K136" s="38">
        <v>10.76</v>
      </c>
      <c r="L136" s="38">
        <v>171.4057</v>
      </c>
      <c r="M136" s="39" t="s">
        <v>95</v>
      </c>
      <c r="O136" s="20"/>
      <c r="P136" s="32"/>
      <c r="Q136" s="32"/>
      <c r="R136" s="33"/>
      <c r="S136" s="20"/>
      <c r="T136" s="20"/>
      <c r="U136" s="20"/>
    </row>
    <row r="137" spans="1:21" s="31" customFormat="1" ht="13.5" customHeight="1">
      <c r="A137" s="25" t="s">
        <v>223</v>
      </c>
      <c r="B137" s="26">
        <v>0.44619999999999999</v>
      </c>
      <c r="C137" s="27">
        <v>39809.146399999998</v>
      </c>
      <c r="D137" s="28">
        <v>26541.5059</v>
      </c>
      <c r="E137" s="28">
        <v>33479.174500000001</v>
      </c>
      <c r="F137" s="28">
        <v>48986.1031</v>
      </c>
      <c r="G137" s="28">
        <v>66288.715800000005</v>
      </c>
      <c r="H137" s="28">
        <v>44087.1345</v>
      </c>
      <c r="I137" s="29">
        <v>13.64</v>
      </c>
      <c r="J137" s="29">
        <v>0.79</v>
      </c>
      <c r="K137" s="29">
        <v>10.07</v>
      </c>
      <c r="L137" s="29">
        <v>174.56790000000001</v>
      </c>
      <c r="M137" s="30" t="s">
        <v>95</v>
      </c>
      <c r="O137" s="20"/>
      <c r="P137" s="32"/>
      <c r="Q137" s="32"/>
      <c r="R137" s="33"/>
      <c r="S137" s="20"/>
      <c r="T137" s="20"/>
      <c r="U137" s="20"/>
    </row>
    <row r="138" spans="1:21" s="31" customFormat="1" ht="13.5" customHeight="1">
      <c r="A138" s="25" t="s">
        <v>224</v>
      </c>
      <c r="B138" s="26">
        <v>0.42620000000000002</v>
      </c>
      <c r="C138" s="27">
        <v>41664.6512</v>
      </c>
      <c r="D138" s="28">
        <v>31077.036899999999</v>
      </c>
      <c r="E138" s="28">
        <v>35078.9398</v>
      </c>
      <c r="F138" s="28">
        <v>53977.393199999999</v>
      </c>
      <c r="G138" s="28">
        <v>67640.199900000007</v>
      </c>
      <c r="H138" s="28">
        <v>46213.425900000002</v>
      </c>
      <c r="I138" s="29">
        <v>9.6999999999999993</v>
      </c>
      <c r="J138" s="29">
        <v>1.52</v>
      </c>
      <c r="K138" s="29">
        <v>9.9499999999999993</v>
      </c>
      <c r="L138" s="29">
        <v>174.13310000000001</v>
      </c>
      <c r="M138" s="30" t="s">
        <v>95</v>
      </c>
      <c r="O138" s="20"/>
      <c r="P138" s="32"/>
      <c r="Q138" s="32"/>
      <c r="R138" s="33"/>
      <c r="S138" s="20"/>
      <c r="T138" s="20"/>
      <c r="U138" s="20"/>
    </row>
    <row r="139" spans="1:21" s="31" customFormat="1" ht="13.5" customHeight="1">
      <c r="A139" s="25" t="s">
        <v>225</v>
      </c>
      <c r="B139" s="26">
        <v>0.38379999999999997</v>
      </c>
      <c r="C139" s="27">
        <v>49794.388500000001</v>
      </c>
      <c r="D139" s="28">
        <v>28321.661400000001</v>
      </c>
      <c r="E139" s="28">
        <v>36464.485099999998</v>
      </c>
      <c r="F139" s="28">
        <v>62907.597399999999</v>
      </c>
      <c r="G139" s="28">
        <v>72119.575800000006</v>
      </c>
      <c r="H139" s="28">
        <v>50760.822399999997</v>
      </c>
      <c r="I139" s="29">
        <v>10.14</v>
      </c>
      <c r="J139" s="29">
        <v>3.22</v>
      </c>
      <c r="K139" s="29">
        <v>11.87</v>
      </c>
      <c r="L139" s="29">
        <v>169.79900000000001</v>
      </c>
      <c r="M139" s="30" t="s">
        <v>93</v>
      </c>
      <c r="O139" s="20"/>
      <c r="P139" s="32"/>
      <c r="Q139" s="32"/>
      <c r="R139" s="33"/>
      <c r="S139" s="20"/>
      <c r="T139" s="20"/>
      <c r="U139" s="20"/>
    </row>
    <row r="140" spans="1:21" s="31" customFormat="1" ht="13.5" customHeight="1">
      <c r="A140" s="25" t="s">
        <v>226</v>
      </c>
      <c r="B140" s="26">
        <v>2.5137999999999998</v>
      </c>
      <c r="C140" s="27">
        <v>36769.273500000003</v>
      </c>
      <c r="D140" s="28">
        <v>27721.353800000001</v>
      </c>
      <c r="E140" s="28">
        <v>31448.027900000001</v>
      </c>
      <c r="F140" s="28">
        <v>43252.573100000001</v>
      </c>
      <c r="G140" s="28">
        <v>49008.909500000002</v>
      </c>
      <c r="H140" s="28">
        <v>38049.996800000001</v>
      </c>
      <c r="I140" s="29">
        <v>17.510000000000002</v>
      </c>
      <c r="J140" s="29">
        <v>1.85</v>
      </c>
      <c r="K140" s="29">
        <v>11.24</v>
      </c>
      <c r="L140" s="29">
        <v>172.35550000000001</v>
      </c>
      <c r="M140" s="30" t="s">
        <v>95</v>
      </c>
      <c r="O140" s="20"/>
      <c r="P140" s="32"/>
      <c r="Q140" s="32"/>
      <c r="R140" s="33"/>
      <c r="S140" s="20"/>
      <c r="T140" s="20"/>
      <c r="U140" s="20"/>
    </row>
    <row r="141" spans="1:21" s="31" customFormat="1" ht="13.5" customHeight="1">
      <c r="A141" s="25" t="s">
        <v>227</v>
      </c>
      <c r="B141" s="26">
        <v>1.9771000000000001</v>
      </c>
      <c r="C141" s="27">
        <v>22302.473900000001</v>
      </c>
      <c r="D141" s="28">
        <v>17791.5</v>
      </c>
      <c r="E141" s="28">
        <v>19758.13</v>
      </c>
      <c r="F141" s="28">
        <v>27998.1482</v>
      </c>
      <c r="G141" s="28">
        <v>35828.516600000003</v>
      </c>
      <c r="H141" s="28">
        <v>25098.337299999999</v>
      </c>
      <c r="I141" s="29">
        <v>12.2</v>
      </c>
      <c r="J141" s="29">
        <v>3.97</v>
      </c>
      <c r="K141" s="29">
        <v>9.76</v>
      </c>
      <c r="L141" s="29">
        <v>173.98599999999999</v>
      </c>
      <c r="M141" s="30" t="s">
        <v>95</v>
      </c>
      <c r="O141" s="20"/>
      <c r="P141" s="32"/>
      <c r="Q141" s="32"/>
      <c r="R141" s="33"/>
      <c r="S141" s="20"/>
      <c r="T141" s="20"/>
      <c r="U141" s="20"/>
    </row>
    <row r="142" spans="1:21" s="31" customFormat="1" ht="13.5" customHeight="1">
      <c r="A142" s="25" t="s">
        <v>228</v>
      </c>
      <c r="B142" s="26">
        <v>4.2565999999999997</v>
      </c>
      <c r="C142" s="27">
        <v>39549.407899999998</v>
      </c>
      <c r="D142" s="28">
        <v>19971.516100000001</v>
      </c>
      <c r="E142" s="28">
        <v>31395.841400000001</v>
      </c>
      <c r="F142" s="28">
        <v>50023.652900000001</v>
      </c>
      <c r="G142" s="28">
        <v>69232.604200000002</v>
      </c>
      <c r="H142" s="28">
        <v>44331.773000000001</v>
      </c>
      <c r="I142" s="29">
        <v>10.82</v>
      </c>
      <c r="J142" s="29">
        <v>3.85</v>
      </c>
      <c r="K142" s="29">
        <v>11.19</v>
      </c>
      <c r="L142" s="29">
        <v>173.98349999999999</v>
      </c>
      <c r="M142" s="30" t="s">
        <v>95</v>
      </c>
      <c r="O142" s="20"/>
      <c r="P142" s="32"/>
      <c r="Q142" s="32"/>
      <c r="R142" s="33"/>
      <c r="S142" s="20"/>
      <c r="T142" s="20"/>
      <c r="U142" s="20"/>
    </row>
    <row r="143" spans="1:21" s="31" customFormat="1" ht="13.5" customHeight="1">
      <c r="A143" s="25" t="s">
        <v>229</v>
      </c>
      <c r="B143" s="26">
        <v>1.2032</v>
      </c>
      <c r="C143" s="27">
        <v>39398.263200000001</v>
      </c>
      <c r="D143" s="28">
        <v>30638.348300000001</v>
      </c>
      <c r="E143" s="28">
        <v>36746.291299999997</v>
      </c>
      <c r="F143" s="28">
        <v>45074.275999999998</v>
      </c>
      <c r="G143" s="28">
        <v>57926.065600000002</v>
      </c>
      <c r="H143" s="28">
        <v>43088.838799999998</v>
      </c>
      <c r="I143" s="29">
        <v>6.78</v>
      </c>
      <c r="J143" s="29">
        <v>1.03</v>
      </c>
      <c r="K143" s="29">
        <v>10.220000000000001</v>
      </c>
      <c r="L143" s="29">
        <v>174.79060000000001</v>
      </c>
      <c r="M143" s="30" t="s">
        <v>95</v>
      </c>
      <c r="O143" s="20"/>
      <c r="P143" s="32"/>
      <c r="Q143" s="32"/>
      <c r="R143" s="33"/>
      <c r="S143" s="20"/>
      <c r="T143" s="20"/>
      <c r="U143" s="20"/>
    </row>
    <row r="144" spans="1:21" s="31" customFormat="1" ht="13.5" customHeight="1">
      <c r="A144" s="25" t="s">
        <v>230</v>
      </c>
      <c r="B144" s="26">
        <v>0.13239999999999999</v>
      </c>
      <c r="C144" s="27">
        <v>38279.2016</v>
      </c>
      <c r="D144" s="28">
        <v>29428.8377</v>
      </c>
      <c r="E144" s="28">
        <v>32747.5749</v>
      </c>
      <c r="F144" s="28">
        <v>46222.737699999998</v>
      </c>
      <c r="G144" s="28">
        <v>58450.438800000004</v>
      </c>
      <c r="H144" s="28">
        <v>41815.611299999997</v>
      </c>
      <c r="I144" s="29">
        <v>12.79</v>
      </c>
      <c r="J144" s="29">
        <v>1.56</v>
      </c>
      <c r="K144" s="29">
        <v>10.1</v>
      </c>
      <c r="L144" s="29">
        <v>170.60669999999999</v>
      </c>
      <c r="M144" s="30" t="s">
        <v>95</v>
      </c>
      <c r="O144" s="20"/>
      <c r="P144" s="32"/>
      <c r="Q144" s="32"/>
      <c r="R144" s="33"/>
      <c r="S144" s="20"/>
      <c r="T144" s="20"/>
      <c r="U144" s="20"/>
    </row>
    <row r="145" spans="1:21" s="31" customFormat="1" ht="13.5" customHeight="1">
      <c r="A145" s="25" t="s">
        <v>231</v>
      </c>
      <c r="B145" s="26">
        <v>0.46200000000000002</v>
      </c>
      <c r="C145" s="27">
        <v>33030.613299999997</v>
      </c>
      <c r="D145" s="28">
        <v>23672.961800000001</v>
      </c>
      <c r="E145" s="28">
        <v>26512.121200000001</v>
      </c>
      <c r="F145" s="28">
        <v>36163.763299999999</v>
      </c>
      <c r="G145" s="28">
        <v>39331.2425</v>
      </c>
      <c r="H145" s="28">
        <v>32142.330900000001</v>
      </c>
      <c r="I145" s="29">
        <v>13.59</v>
      </c>
      <c r="J145" s="29">
        <v>0.48</v>
      </c>
      <c r="K145" s="29">
        <v>10.08</v>
      </c>
      <c r="L145" s="29">
        <v>173.8407</v>
      </c>
      <c r="M145" s="30" t="s">
        <v>95</v>
      </c>
      <c r="O145" s="20"/>
      <c r="P145" s="32"/>
      <c r="Q145" s="32"/>
      <c r="R145" s="33"/>
      <c r="S145" s="20"/>
      <c r="T145" s="20"/>
      <c r="U145" s="20"/>
    </row>
    <row r="146" spans="1:21" s="31" customFormat="1" ht="13.5" customHeight="1">
      <c r="A146" s="25" t="s">
        <v>232</v>
      </c>
      <c r="B146" s="26">
        <v>1.1536</v>
      </c>
      <c r="C146" s="27">
        <v>38593.063000000002</v>
      </c>
      <c r="D146" s="28">
        <v>19971.516100000001</v>
      </c>
      <c r="E146" s="28">
        <v>31734.511699999999</v>
      </c>
      <c r="F146" s="28">
        <v>48495.577700000002</v>
      </c>
      <c r="G146" s="28">
        <v>61286.786</v>
      </c>
      <c r="H146" s="28">
        <v>41511.883399999999</v>
      </c>
      <c r="I146" s="29">
        <v>9.09</v>
      </c>
      <c r="J146" s="29">
        <v>1.48</v>
      </c>
      <c r="K146" s="29">
        <v>10.32</v>
      </c>
      <c r="L146" s="29">
        <v>173.386</v>
      </c>
      <c r="M146" s="30" t="s">
        <v>95</v>
      </c>
      <c r="O146" s="20"/>
      <c r="P146" s="32"/>
      <c r="Q146" s="32"/>
      <c r="R146" s="33"/>
      <c r="S146" s="20"/>
      <c r="T146" s="20"/>
      <c r="U146" s="20"/>
    </row>
    <row r="147" spans="1:21" s="31" customFormat="1" ht="13.5" customHeight="1">
      <c r="A147" s="25" t="s">
        <v>233</v>
      </c>
      <c r="B147" s="26">
        <v>0.1331</v>
      </c>
      <c r="C147" s="27">
        <v>49640.8079</v>
      </c>
      <c r="D147" s="28">
        <v>36801.453999999998</v>
      </c>
      <c r="E147" s="28">
        <v>39509.386299999998</v>
      </c>
      <c r="F147" s="28">
        <v>68457.680800000002</v>
      </c>
      <c r="G147" s="28">
        <v>90544.096699999995</v>
      </c>
      <c r="H147" s="28">
        <v>57047.613599999997</v>
      </c>
      <c r="I147" s="29">
        <v>10.38</v>
      </c>
      <c r="J147" s="29">
        <v>4.32</v>
      </c>
      <c r="K147" s="29">
        <v>9.9499999999999993</v>
      </c>
      <c r="L147" s="29">
        <v>173.46209999999999</v>
      </c>
      <c r="M147" s="30" t="s">
        <v>195</v>
      </c>
      <c r="O147" s="20"/>
      <c r="P147" s="32"/>
      <c r="Q147" s="32"/>
      <c r="R147" s="33"/>
      <c r="S147" s="20"/>
      <c r="T147" s="20"/>
      <c r="U147" s="20"/>
    </row>
    <row r="148" spans="1:21" s="31" customFormat="1" ht="13.5" customHeight="1">
      <c r="A148" s="25" t="s">
        <v>234</v>
      </c>
      <c r="B148" s="26">
        <v>4.1902999999999997</v>
      </c>
      <c r="C148" s="27">
        <v>38019.347699999998</v>
      </c>
      <c r="D148" s="28">
        <v>24073.5965</v>
      </c>
      <c r="E148" s="28">
        <v>30679.897300000001</v>
      </c>
      <c r="F148" s="28">
        <v>49828.029699999999</v>
      </c>
      <c r="G148" s="28">
        <v>68089.088799999998</v>
      </c>
      <c r="H148" s="28">
        <v>43513.234499999999</v>
      </c>
      <c r="I148" s="29">
        <v>24.65</v>
      </c>
      <c r="J148" s="29">
        <v>1.78</v>
      </c>
      <c r="K148" s="29">
        <v>11.1</v>
      </c>
      <c r="L148" s="29">
        <v>172.23840000000001</v>
      </c>
      <c r="M148" s="30" t="s">
        <v>95</v>
      </c>
      <c r="O148" s="20"/>
      <c r="P148" s="32"/>
      <c r="Q148" s="32"/>
      <c r="R148" s="33"/>
      <c r="S148" s="20"/>
      <c r="T148" s="20"/>
      <c r="U148" s="20"/>
    </row>
    <row r="149" spans="1:21" s="31" customFormat="1" ht="13.5" customHeight="1">
      <c r="A149" s="25" t="s">
        <v>235</v>
      </c>
      <c r="B149" s="26">
        <v>26.47</v>
      </c>
      <c r="C149" s="27">
        <v>36463.392399999997</v>
      </c>
      <c r="D149" s="28">
        <v>19116.565500000001</v>
      </c>
      <c r="E149" s="28">
        <v>27497.165400000002</v>
      </c>
      <c r="F149" s="28">
        <v>47313.099600000001</v>
      </c>
      <c r="G149" s="28">
        <v>60091.624000000003</v>
      </c>
      <c r="H149" s="28">
        <v>38961.312700000002</v>
      </c>
      <c r="I149" s="29">
        <v>17.350000000000001</v>
      </c>
      <c r="J149" s="29">
        <v>0.89</v>
      </c>
      <c r="K149" s="29">
        <v>10.16</v>
      </c>
      <c r="L149" s="29">
        <v>173.75559999999999</v>
      </c>
      <c r="M149" s="30" t="s">
        <v>95</v>
      </c>
      <c r="O149" s="20"/>
      <c r="P149" s="32"/>
      <c r="Q149" s="32"/>
      <c r="R149" s="33"/>
      <c r="S149" s="20"/>
      <c r="T149" s="20"/>
      <c r="U149" s="20"/>
    </row>
    <row r="150" spans="1:21" s="31" customFormat="1" ht="13.5" customHeight="1">
      <c r="A150" s="34" t="s">
        <v>236</v>
      </c>
      <c r="B150" s="35">
        <v>7.3663999999999996</v>
      </c>
      <c r="C150" s="36">
        <v>31888.7965</v>
      </c>
      <c r="D150" s="37">
        <v>18560.7726</v>
      </c>
      <c r="E150" s="37">
        <v>24207.720300000001</v>
      </c>
      <c r="F150" s="37">
        <v>40962.720200000003</v>
      </c>
      <c r="G150" s="37">
        <v>51246.960299999999</v>
      </c>
      <c r="H150" s="37">
        <v>34168.621899999998</v>
      </c>
      <c r="I150" s="38">
        <v>17.11</v>
      </c>
      <c r="J150" s="38">
        <v>0.36</v>
      </c>
      <c r="K150" s="38">
        <v>9.66</v>
      </c>
      <c r="L150" s="38">
        <v>173.78319999999999</v>
      </c>
      <c r="M150" s="39" t="s">
        <v>95</v>
      </c>
      <c r="O150" s="20"/>
      <c r="P150" s="32"/>
      <c r="Q150" s="32"/>
      <c r="R150" s="33"/>
      <c r="S150" s="20"/>
      <c r="T150" s="20"/>
      <c r="U150" s="20"/>
    </row>
    <row r="151" spans="1:21" s="31" customFormat="1" ht="13.5" customHeight="1">
      <c r="A151" s="34" t="s">
        <v>237</v>
      </c>
      <c r="B151" s="35">
        <v>5.4946999999999999</v>
      </c>
      <c r="C151" s="36">
        <v>42259.060899999997</v>
      </c>
      <c r="D151" s="37">
        <v>28706.0232</v>
      </c>
      <c r="E151" s="37">
        <v>35783.447800000002</v>
      </c>
      <c r="F151" s="37">
        <v>51937.630499999999</v>
      </c>
      <c r="G151" s="37">
        <v>65577.660199999998</v>
      </c>
      <c r="H151" s="37">
        <v>45898.325599999996</v>
      </c>
      <c r="I151" s="38">
        <v>15.84</v>
      </c>
      <c r="J151" s="38">
        <v>0.44</v>
      </c>
      <c r="K151" s="38">
        <v>10.08</v>
      </c>
      <c r="L151" s="38">
        <v>171.93209999999999</v>
      </c>
      <c r="M151" s="39" t="s">
        <v>95</v>
      </c>
      <c r="O151" s="20"/>
      <c r="P151" s="32"/>
      <c r="Q151" s="32"/>
      <c r="R151" s="33"/>
      <c r="S151" s="20"/>
      <c r="T151" s="20"/>
      <c r="U151" s="20"/>
    </row>
    <row r="152" spans="1:21" s="31" customFormat="1" ht="13.5" customHeight="1">
      <c r="A152" s="34" t="s">
        <v>238</v>
      </c>
      <c r="B152" s="35">
        <v>7.2416999999999998</v>
      </c>
      <c r="C152" s="36">
        <v>36123.6057</v>
      </c>
      <c r="D152" s="37">
        <v>20722.4156</v>
      </c>
      <c r="E152" s="37">
        <v>27394.660800000001</v>
      </c>
      <c r="F152" s="37">
        <v>48124.543100000003</v>
      </c>
      <c r="G152" s="37">
        <v>63986.305</v>
      </c>
      <c r="H152" s="37">
        <v>40478.162400000001</v>
      </c>
      <c r="I152" s="38">
        <v>16.71</v>
      </c>
      <c r="J152" s="38">
        <v>1.68</v>
      </c>
      <c r="K152" s="38">
        <v>10.19</v>
      </c>
      <c r="L152" s="38">
        <v>175.2081</v>
      </c>
      <c r="M152" s="39" t="s">
        <v>95</v>
      </c>
      <c r="O152" s="20"/>
      <c r="P152" s="32"/>
      <c r="Q152" s="32"/>
      <c r="R152" s="33"/>
      <c r="S152" s="20"/>
      <c r="T152" s="20"/>
      <c r="U152" s="20"/>
    </row>
    <row r="153" spans="1:21" s="31" customFormat="1" ht="13.5" customHeight="1">
      <c r="A153" s="25" t="s">
        <v>239</v>
      </c>
      <c r="B153" s="26">
        <v>23.5519</v>
      </c>
      <c r="C153" s="27">
        <v>47160.916799999999</v>
      </c>
      <c r="D153" s="28">
        <v>28244.213199999998</v>
      </c>
      <c r="E153" s="28">
        <v>37361.9977</v>
      </c>
      <c r="F153" s="28">
        <v>60634.284099999997</v>
      </c>
      <c r="G153" s="28">
        <v>73622.917400000006</v>
      </c>
      <c r="H153" s="28">
        <v>51058.028400000003</v>
      </c>
      <c r="I153" s="29">
        <v>17.149999999999999</v>
      </c>
      <c r="J153" s="29">
        <v>2.68</v>
      </c>
      <c r="K153" s="29">
        <v>10.82</v>
      </c>
      <c r="L153" s="29">
        <v>170.9213</v>
      </c>
      <c r="M153" s="30" t="s">
        <v>95</v>
      </c>
      <c r="O153" s="20"/>
      <c r="P153" s="32"/>
      <c r="Q153" s="32"/>
      <c r="R153" s="33"/>
      <c r="S153" s="20"/>
      <c r="T153" s="20"/>
      <c r="U153" s="20"/>
    </row>
    <row r="154" spans="1:21" s="31" customFormat="1" ht="13.5" customHeight="1">
      <c r="A154" s="34" t="s">
        <v>240</v>
      </c>
      <c r="B154" s="35">
        <v>3.9358</v>
      </c>
      <c r="C154" s="36">
        <v>42666.913500000002</v>
      </c>
      <c r="D154" s="37">
        <v>24933.528200000001</v>
      </c>
      <c r="E154" s="37">
        <v>33280.137799999997</v>
      </c>
      <c r="F154" s="37">
        <v>51956.746299999999</v>
      </c>
      <c r="G154" s="37">
        <v>64442.969100000002</v>
      </c>
      <c r="H154" s="37">
        <v>44777.771000000001</v>
      </c>
      <c r="I154" s="38">
        <v>21.39</v>
      </c>
      <c r="J154" s="38">
        <v>0.74</v>
      </c>
      <c r="K154" s="38">
        <v>10.48</v>
      </c>
      <c r="L154" s="38">
        <v>172.84880000000001</v>
      </c>
      <c r="M154" s="39" t="s">
        <v>95</v>
      </c>
      <c r="O154" s="20"/>
      <c r="P154" s="32"/>
      <c r="Q154" s="32"/>
      <c r="R154" s="33"/>
      <c r="S154" s="20"/>
      <c r="T154" s="20"/>
      <c r="U154" s="20"/>
    </row>
    <row r="155" spans="1:21" s="31" customFormat="1" ht="13.5" customHeight="1">
      <c r="A155" s="34" t="s">
        <v>241</v>
      </c>
      <c r="B155" s="35">
        <v>7.1188000000000002</v>
      </c>
      <c r="C155" s="36">
        <v>46775.839</v>
      </c>
      <c r="D155" s="37">
        <v>30373.268700000001</v>
      </c>
      <c r="E155" s="37">
        <v>37048.255499999999</v>
      </c>
      <c r="F155" s="37">
        <v>59826.145900000003</v>
      </c>
      <c r="G155" s="37">
        <v>72232.794099999999</v>
      </c>
      <c r="H155" s="37">
        <v>49505.013800000001</v>
      </c>
      <c r="I155" s="38">
        <v>14.74</v>
      </c>
      <c r="J155" s="38">
        <v>3.91</v>
      </c>
      <c r="K155" s="38">
        <v>10.62</v>
      </c>
      <c r="L155" s="38">
        <v>171.6472</v>
      </c>
      <c r="M155" s="39" t="s">
        <v>95</v>
      </c>
      <c r="O155" s="20"/>
      <c r="P155" s="32"/>
      <c r="Q155" s="32"/>
      <c r="R155" s="33"/>
      <c r="S155" s="20"/>
      <c r="T155" s="20"/>
      <c r="U155" s="20"/>
    </row>
    <row r="156" spans="1:21" s="31" customFormat="1" ht="13.5" customHeight="1">
      <c r="A156" s="25" t="s">
        <v>242</v>
      </c>
      <c r="B156" s="26">
        <v>12.1845</v>
      </c>
      <c r="C156" s="27">
        <v>41044.694100000001</v>
      </c>
      <c r="D156" s="28">
        <v>27167.488399999998</v>
      </c>
      <c r="E156" s="28">
        <v>33618.8436</v>
      </c>
      <c r="F156" s="28">
        <v>49783.316599999998</v>
      </c>
      <c r="G156" s="28">
        <v>61276.4208</v>
      </c>
      <c r="H156" s="28">
        <v>43152.679199999999</v>
      </c>
      <c r="I156" s="29">
        <v>15.11</v>
      </c>
      <c r="J156" s="29">
        <v>2.4300000000000002</v>
      </c>
      <c r="K156" s="29">
        <v>11.71</v>
      </c>
      <c r="L156" s="29">
        <v>172.93979999999999</v>
      </c>
      <c r="M156" s="30" t="s">
        <v>95</v>
      </c>
      <c r="O156" s="20"/>
      <c r="P156" s="32"/>
      <c r="Q156" s="32"/>
      <c r="R156" s="33"/>
      <c r="S156" s="20"/>
      <c r="T156" s="20"/>
      <c r="U156" s="20"/>
    </row>
    <row r="157" spans="1:21" s="31" customFormat="1" ht="13.5" customHeight="1">
      <c r="A157" s="34" t="s">
        <v>243</v>
      </c>
      <c r="B157" s="35">
        <v>6.4987000000000004</v>
      </c>
      <c r="C157" s="36">
        <v>40590.991399999999</v>
      </c>
      <c r="D157" s="37">
        <v>28230.179100000001</v>
      </c>
      <c r="E157" s="37">
        <v>34272.099399999999</v>
      </c>
      <c r="F157" s="37">
        <v>47767.357400000001</v>
      </c>
      <c r="G157" s="37">
        <v>60153.811099999999</v>
      </c>
      <c r="H157" s="37">
        <v>42938.712399999997</v>
      </c>
      <c r="I157" s="38">
        <v>15.96</v>
      </c>
      <c r="J157" s="38">
        <v>3.33</v>
      </c>
      <c r="K157" s="38">
        <v>12.14</v>
      </c>
      <c r="L157" s="38">
        <v>173.38030000000001</v>
      </c>
      <c r="M157" s="39" t="s">
        <v>95</v>
      </c>
      <c r="O157" s="20"/>
      <c r="P157" s="32"/>
      <c r="Q157" s="32"/>
      <c r="R157" s="33"/>
      <c r="S157" s="20"/>
      <c r="T157" s="20"/>
      <c r="U157" s="20"/>
    </row>
    <row r="158" spans="1:21" s="31" customFormat="1" ht="13.5" customHeight="1">
      <c r="A158" s="25" t="s">
        <v>244</v>
      </c>
      <c r="B158" s="26">
        <v>51.9589</v>
      </c>
      <c r="C158" s="27">
        <v>41054.040399999998</v>
      </c>
      <c r="D158" s="28">
        <v>27665.472600000001</v>
      </c>
      <c r="E158" s="28">
        <v>33549.421000000002</v>
      </c>
      <c r="F158" s="28">
        <v>51149.2497</v>
      </c>
      <c r="G158" s="28">
        <v>64874.3534</v>
      </c>
      <c r="H158" s="28">
        <v>43973.1005</v>
      </c>
      <c r="I158" s="29">
        <v>16.71</v>
      </c>
      <c r="J158" s="29">
        <v>2.0299999999999998</v>
      </c>
      <c r="K158" s="29">
        <v>11.75</v>
      </c>
      <c r="L158" s="29">
        <v>171.82730000000001</v>
      </c>
      <c r="M158" s="30" t="s">
        <v>95</v>
      </c>
      <c r="O158" s="20"/>
      <c r="P158" s="32"/>
      <c r="Q158" s="32"/>
      <c r="R158" s="33"/>
      <c r="S158" s="20"/>
      <c r="T158" s="20"/>
      <c r="U158" s="20"/>
    </row>
    <row r="159" spans="1:21" s="31" customFormat="1" ht="13.5" customHeight="1">
      <c r="A159" s="34" t="s">
        <v>245</v>
      </c>
      <c r="B159" s="35">
        <v>10.3909</v>
      </c>
      <c r="C159" s="36">
        <v>41632.486499999999</v>
      </c>
      <c r="D159" s="37">
        <v>29481.029699999999</v>
      </c>
      <c r="E159" s="37">
        <v>35375.044099999999</v>
      </c>
      <c r="F159" s="37">
        <v>51207.939700000003</v>
      </c>
      <c r="G159" s="37">
        <v>65065.824800000002</v>
      </c>
      <c r="H159" s="37">
        <v>44853.853999999999</v>
      </c>
      <c r="I159" s="38">
        <v>13.97</v>
      </c>
      <c r="J159" s="38">
        <v>1.35</v>
      </c>
      <c r="K159" s="38">
        <v>11.74</v>
      </c>
      <c r="L159" s="38">
        <v>172.63550000000001</v>
      </c>
      <c r="M159" s="39" t="s">
        <v>95</v>
      </c>
      <c r="O159" s="20"/>
      <c r="P159" s="32"/>
      <c r="Q159" s="32"/>
      <c r="R159" s="33"/>
      <c r="S159" s="20"/>
      <c r="T159" s="20"/>
      <c r="U159" s="20"/>
    </row>
    <row r="160" spans="1:21" s="31" customFormat="1" ht="13.5" customHeight="1">
      <c r="A160" s="34" t="s">
        <v>246</v>
      </c>
      <c r="B160" s="35">
        <v>7.9542999999999999</v>
      </c>
      <c r="C160" s="36">
        <v>42051.411999999997</v>
      </c>
      <c r="D160" s="37">
        <v>30081.107899999999</v>
      </c>
      <c r="E160" s="37">
        <v>34959.521500000003</v>
      </c>
      <c r="F160" s="37">
        <v>50669.3344</v>
      </c>
      <c r="G160" s="37">
        <v>61142.337800000001</v>
      </c>
      <c r="H160" s="37">
        <v>44417.281499999997</v>
      </c>
      <c r="I160" s="38">
        <v>14.63</v>
      </c>
      <c r="J160" s="38">
        <v>1.96</v>
      </c>
      <c r="K160" s="38">
        <v>12.01</v>
      </c>
      <c r="L160" s="38">
        <v>170.6943</v>
      </c>
      <c r="M160" s="39" t="s">
        <v>95</v>
      </c>
      <c r="O160" s="20"/>
      <c r="P160" s="32"/>
      <c r="Q160" s="32"/>
      <c r="R160" s="33"/>
      <c r="S160" s="20"/>
      <c r="T160" s="20"/>
      <c r="U160" s="20"/>
    </row>
    <row r="161" spans="1:21" s="31" customFormat="1" ht="13.5" customHeight="1">
      <c r="A161" s="34" t="s">
        <v>247</v>
      </c>
      <c r="B161" s="35">
        <v>10.6341</v>
      </c>
      <c r="C161" s="36">
        <v>38692.9467</v>
      </c>
      <c r="D161" s="37">
        <v>28321.841499999999</v>
      </c>
      <c r="E161" s="37">
        <v>32459.3982</v>
      </c>
      <c r="F161" s="37">
        <v>49265.113400000002</v>
      </c>
      <c r="G161" s="37">
        <v>65145.079599999997</v>
      </c>
      <c r="H161" s="37">
        <v>42669.2353</v>
      </c>
      <c r="I161" s="38">
        <v>14.59</v>
      </c>
      <c r="J161" s="38">
        <v>2.96</v>
      </c>
      <c r="K161" s="38">
        <v>12.91</v>
      </c>
      <c r="L161" s="38">
        <v>169.5872</v>
      </c>
      <c r="M161" s="39" t="s">
        <v>95</v>
      </c>
      <c r="O161" s="20"/>
      <c r="P161" s="32"/>
      <c r="Q161" s="32"/>
      <c r="R161" s="33"/>
      <c r="S161" s="20"/>
      <c r="T161" s="20"/>
      <c r="U161" s="20"/>
    </row>
    <row r="162" spans="1:21" s="31" customFormat="1" ht="13.5" customHeight="1">
      <c r="A162" s="34" t="s">
        <v>248</v>
      </c>
      <c r="B162" s="35">
        <v>12.373900000000001</v>
      </c>
      <c r="C162" s="36">
        <v>42527.043299999998</v>
      </c>
      <c r="D162" s="37">
        <v>27077.548599999998</v>
      </c>
      <c r="E162" s="37">
        <v>34456.750500000002</v>
      </c>
      <c r="F162" s="37">
        <v>52707.194199999998</v>
      </c>
      <c r="G162" s="37">
        <v>65901.002600000007</v>
      </c>
      <c r="H162" s="37">
        <v>44727.786399999997</v>
      </c>
      <c r="I162" s="38">
        <v>22.21</v>
      </c>
      <c r="J162" s="38">
        <v>2.1800000000000002</v>
      </c>
      <c r="K162" s="38">
        <v>10.87</v>
      </c>
      <c r="L162" s="38">
        <v>174.30179999999999</v>
      </c>
      <c r="M162" s="39" t="s">
        <v>95</v>
      </c>
      <c r="O162" s="20"/>
      <c r="P162" s="32"/>
      <c r="Q162" s="32"/>
      <c r="R162" s="33"/>
      <c r="S162" s="20"/>
      <c r="T162" s="20"/>
      <c r="U162" s="20"/>
    </row>
    <row r="163" spans="1:21" s="31" customFormat="1" ht="13.5" customHeight="1">
      <c r="A163" s="25" t="s">
        <v>249</v>
      </c>
      <c r="B163" s="26">
        <v>10.8156</v>
      </c>
      <c r="C163" s="27">
        <v>38598.688199999997</v>
      </c>
      <c r="D163" s="28">
        <v>25972.7399</v>
      </c>
      <c r="E163" s="28">
        <v>31000.12</v>
      </c>
      <c r="F163" s="28">
        <v>48150.601799999997</v>
      </c>
      <c r="G163" s="28">
        <v>59222.557000000001</v>
      </c>
      <c r="H163" s="28">
        <v>41518.239500000003</v>
      </c>
      <c r="I163" s="29">
        <v>15.13</v>
      </c>
      <c r="J163" s="29">
        <v>2.71</v>
      </c>
      <c r="K163" s="29">
        <v>11.69</v>
      </c>
      <c r="L163" s="29">
        <v>170.28229999999999</v>
      </c>
      <c r="M163" s="30" t="s">
        <v>95</v>
      </c>
      <c r="O163" s="20"/>
      <c r="P163" s="32"/>
      <c r="Q163" s="32"/>
      <c r="R163" s="33"/>
      <c r="S163" s="20"/>
      <c r="T163" s="20"/>
      <c r="U163" s="20"/>
    </row>
    <row r="164" spans="1:21" s="31" customFormat="1" ht="13.5" customHeight="1">
      <c r="A164" s="34" t="s">
        <v>250</v>
      </c>
      <c r="B164" s="35">
        <v>5.1924000000000001</v>
      </c>
      <c r="C164" s="36">
        <v>34266.932500000003</v>
      </c>
      <c r="D164" s="37">
        <v>24592.267100000001</v>
      </c>
      <c r="E164" s="37">
        <v>28510.866300000002</v>
      </c>
      <c r="F164" s="37">
        <v>40966.530599999998</v>
      </c>
      <c r="G164" s="37">
        <v>49462.169500000004</v>
      </c>
      <c r="H164" s="37">
        <v>36357.474499999997</v>
      </c>
      <c r="I164" s="38">
        <v>14.2</v>
      </c>
      <c r="J164" s="38">
        <v>3.12</v>
      </c>
      <c r="K164" s="38">
        <v>11.77</v>
      </c>
      <c r="L164" s="38">
        <v>170.58369999999999</v>
      </c>
      <c r="M164" s="39" t="s">
        <v>95</v>
      </c>
      <c r="O164" s="20"/>
      <c r="P164" s="32"/>
      <c r="Q164" s="32"/>
      <c r="R164" s="33"/>
      <c r="S164" s="20"/>
      <c r="T164" s="20"/>
      <c r="U164" s="20"/>
    </row>
    <row r="165" spans="1:21" s="31" customFormat="1" ht="13.5" customHeight="1">
      <c r="A165" s="25" t="s">
        <v>251</v>
      </c>
      <c r="B165" s="26">
        <v>2.1848000000000001</v>
      </c>
      <c r="C165" s="27">
        <v>45273.036599999999</v>
      </c>
      <c r="D165" s="28">
        <v>32482.179499999998</v>
      </c>
      <c r="E165" s="28">
        <v>37844.2137</v>
      </c>
      <c r="F165" s="28">
        <v>52124.712200000002</v>
      </c>
      <c r="G165" s="28">
        <v>65606.873000000007</v>
      </c>
      <c r="H165" s="28">
        <v>47906.696400000001</v>
      </c>
      <c r="I165" s="29">
        <v>21.15</v>
      </c>
      <c r="J165" s="29">
        <v>6.05</v>
      </c>
      <c r="K165" s="29">
        <v>11.4</v>
      </c>
      <c r="L165" s="29">
        <v>167.3433</v>
      </c>
      <c r="M165" s="30" t="s">
        <v>95</v>
      </c>
      <c r="O165" s="20"/>
      <c r="P165" s="32"/>
      <c r="Q165" s="32"/>
      <c r="R165" s="33"/>
      <c r="S165" s="20"/>
      <c r="T165" s="20"/>
      <c r="U165" s="20"/>
    </row>
    <row r="166" spans="1:21" s="31" customFormat="1" ht="13.5" customHeight="1">
      <c r="A166" s="25" t="s">
        <v>252</v>
      </c>
      <c r="B166" s="26">
        <v>2.9140000000000001</v>
      </c>
      <c r="C166" s="27">
        <v>31772.666000000001</v>
      </c>
      <c r="D166" s="28">
        <v>21275.102699999999</v>
      </c>
      <c r="E166" s="28">
        <v>25970.832900000001</v>
      </c>
      <c r="F166" s="28">
        <v>42978.222600000001</v>
      </c>
      <c r="G166" s="28">
        <v>54822.826300000001</v>
      </c>
      <c r="H166" s="28">
        <v>36081.489500000003</v>
      </c>
      <c r="I166" s="29">
        <v>14.26</v>
      </c>
      <c r="J166" s="29">
        <v>5.81</v>
      </c>
      <c r="K166" s="29">
        <v>10.35</v>
      </c>
      <c r="L166" s="29">
        <v>173.245</v>
      </c>
      <c r="M166" s="30" t="s">
        <v>93</v>
      </c>
      <c r="O166" s="20"/>
      <c r="P166" s="32"/>
      <c r="Q166" s="32"/>
      <c r="R166" s="33"/>
      <c r="S166" s="20"/>
      <c r="T166" s="20"/>
      <c r="U166" s="20"/>
    </row>
    <row r="167" spans="1:21" s="31" customFormat="1" ht="13.5" customHeight="1">
      <c r="A167" s="25" t="s">
        <v>253</v>
      </c>
      <c r="B167" s="26">
        <v>14.490399999999999</v>
      </c>
      <c r="C167" s="27">
        <v>39517.429100000001</v>
      </c>
      <c r="D167" s="28">
        <v>27393.141599999999</v>
      </c>
      <c r="E167" s="28">
        <v>32616.841899999999</v>
      </c>
      <c r="F167" s="28">
        <v>49107.676800000001</v>
      </c>
      <c r="G167" s="28">
        <v>62716.076099999998</v>
      </c>
      <c r="H167" s="28">
        <v>43340.459600000002</v>
      </c>
      <c r="I167" s="29">
        <v>15.72</v>
      </c>
      <c r="J167" s="29">
        <v>2.29</v>
      </c>
      <c r="K167" s="29">
        <v>11.47</v>
      </c>
      <c r="L167" s="29">
        <v>171.0564</v>
      </c>
      <c r="M167" s="30" t="s">
        <v>95</v>
      </c>
      <c r="O167" s="20"/>
      <c r="P167" s="32"/>
      <c r="Q167" s="32"/>
      <c r="R167" s="33"/>
      <c r="S167" s="20"/>
      <c r="T167" s="20"/>
      <c r="U167" s="20"/>
    </row>
    <row r="168" spans="1:21" s="31" customFormat="1" ht="13.5" customHeight="1">
      <c r="A168" s="25" t="s">
        <v>254</v>
      </c>
      <c r="B168" s="26">
        <v>1.7020999999999999</v>
      </c>
      <c r="C168" s="27">
        <v>49947.138400000003</v>
      </c>
      <c r="D168" s="28">
        <v>38470.838799999998</v>
      </c>
      <c r="E168" s="28">
        <v>44172.2045</v>
      </c>
      <c r="F168" s="28">
        <v>56765.4787</v>
      </c>
      <c r="G168" s="28">
        <v>61627.714500000002</v>
      </c>
      <c r="H168" s="28">
        <v>51000.9182</v>
      </c>
      <c r="I168" s="29">
        <v>20.41</v>
      </c>
      <c r="J168" s="29">
        <v>9.23</v>
      </c>
      <c r="K168" s="29">
        <v>11.28</v>
      </c>
      <c r="L168" s="29">
        <v>170.5763</v>
      </c>
      <c r="M168" s="30" t="s">
        <v>95</v>
      </c>
      <c r="O168" s="20"/>
      <c r="P168" s="32"/>
      <c r="Q168" s="32"/>
      <c r="R168" s="33"/>
      <c r="S168" s="20"/>
      <c r="T168" s="20"/>
      <c r="U168" s="20"/>
    </row>
    <row r="169" spans="1:21" s="31" customFormat="1" ht="13.5" customHeight="1">
      <c r="A169" s="25" t="s">
        <v>255</v>
      </c>
      <c r="B169" s="26">
        <v>47.006399999999999</v>
      </c>
      <c r="C169" s="27">
        <v>43547.166499999999</v>
      </c>
      <c r="D169" s="28">
        <v>27291.654999999999</v>
      </c>
      <c r="E169" s="28">
        <v>35093.426500000001</v>
      </c>
      <c r="F169" s="28">
        <v>53435.866600000001</v>
      </c>
      <c r="G169" s="28">
        <v>65377.685700000002</v>
      </c>
      <c r="H169" s="28">
        <v>45791.938399999999</v>
      </c>
      <c r="I169" s="29">
        <v>16.89</v>
      </c>
      <c r="J169" s="29">
        <v>4.5199999999999996</v>
      </c>
      <c r="K169" s="29">
        <v>11.76</v>
      </c>
      <c r="L169" s="29">
        <v>172.79179999999999</v>
      </c>
      <c r="M169" s="30" t="s">
        <v>95</v>
      </c>
      <c r="O169" s="20"/>
      <c r="P169" s="32"/>
      <c r="Q169" s="32"/>
      <c r="R169" s="33"/>
      <c r="S169" s="20"/>
      <c r="T169" s="20"/>
      <c r="U169" s="20"/>
    </row>
    <row r="170" spans="1:21" s="31" customFormat="1" ht="13.5" customHeight="1">
      <c r="A170" s="34" t="s">
        <v>256</v>
      </c>
      <c r="B170" s="35">
        <v>4.6933999999999996</v>
      </c>
      <c r="C170" s="36">
        <v>47262.502200000003</v>
      </c>
      <c r="D170" s="37">
        <v>34448.613899999997</v>
      </c>
      <c r="E170" s="37">
        <v>40625.991499999996</v>
      </c>
      <c r="F170" s="37">
        <v>56630.921999999999</v>
      </c>
      <c r="G170" s="37">
        <v>69252.981599999999</v>
      </c>
      <c r="H170" s="37">
        <v>50461.204299999998</v>
      </c>
      <c r="I170" s="38">
        <v>16.89</v>
      </c>
      <c r="J170" s="38">
        <v>5.81</v>
      </c>
      <c r="K170" s="38">
        <v>11.51</v>
      </c>
      <c r="L170" s="38">
        <v>171.09479999999999</v>
      </c>
      <c r="M170" s="39" t="s">
        <v>95</v>
      </c>
      <c r="O170" s="20"/>
      <c r="P170" s="32"/>
      <c r="Q170" s="32"/>
      <c r="R170" s="33"/>
      <c r="S170" s="20"/>
      <c r="T170" s="20"/>
      <c r="U170" s="20"/>
    </row>
    <row r="171" spans="1:21" s="31" customFormat="1" ht="13.5" customHeight="1">
      <c r="A171" s="34" t="s">
        <v>257</v>
      </c>
      <c r="B171" s="35">
        <v>19.792400000000001</v>
      </c>
      <c r="C171" s="36">
        <v>45250.929499999998</v>
      </c>
      <c r="D171" s="37">
        <v>29442.118299999998</v>
      </c>
      <c r="E171" s="37">
        <v>37012.6374</v>
      </c>
      <c r="F171" s="37">
        <v>55457.682800000002</v>
      </c>
      <c r="G171" s="37">
        <v>67389.263600000006</v>
      </c>
      <c r="H171" s="37">
        <v>47450.618300000002</v>
      </c>
      <c r="I171" s="38">
        <v>16.920000000000002</v>
      </c>
      <c r="J171" s="38">
        <v>3.96</v>
      </c>
      <c r="K171" s="38">
        <v>12.04</v>
      </c>
      <c r="L171" s="38">
        <v>172.8887</v>
      </c>
      <c r="M171" s="39" t="s">
        <v>95</v>
      </c>
      <c r="O171" s="20"/>
      <c r="P171" s="32"/>
      <c r="Q171" s="32"/>
      <c r="R171" s="33"/>
      <c r="S171" s="20"/>
      <c r="T171" s="20"/>
      <c r="U171" s="20"/>
    </row>
    <row r="172" spans="1:21" s="31" customFormat="1" ht="13.5" customHeight="1">
      <c r="A172" s="34" t="s">
        <v>258</v>
      </c>
      <c r="B172" s="35">
        <v>4.8506999999999998</v>
      </c>
      <c r="C172" s="36">
        <v>42924.033900000002</v>
      </c>
      <c r="D172" s="37">
        <v>26708.643700000001</v>
      </c>
      <c r="E172" s="37">
        <v>34506.910600000003</v>
      </c>
      <c r="F172" s="37">
        <v>52128.234499999999</v>
      </c>
      <c r="G172" s="37">
        <v>64056.803200000002</v>
      </c>
      <c r="H172" s="37">
        <v>45597.265200000002</v>
      </c>
      <c r="I172" s="38">
        <v>16.89</v>
      </c>
      <c r="J172" s="38">
        <v>6.44</v>
      </c>
      <c r="K172" s="38">
        <v>11.01</v>
      </c>
      <c r="L172" s="38">
        <v>172.7996</v>
      </c>
      <c r="M172" s="39" t="s">
        <v>95</v>
      </c>
      <c r="O172" s="20"/>
      <c r="P172" s="32"/>
      <c r="Q172" s="32"/>
      <c r="R172" s="33"/>
      <c r="S172" s="20"/>
      <c r="T172" s="20"/>
      <c r="U172" s="20"/>
    </row>
    <row r="173" spans="1:21" s="31" customFormat="1" ht="13.5" customHeight="1">
      <c r="A173" s="34" t="s">
        <v>259</v>
      </c>
      <c r="B173" s="35">
        <v>4.0995999999999997</v>
      </c>
      <c r="C173" s="36">
        <v>41893.267800000001</v>
      </c>
      <c r="D173" s="37">
        <v>26317.957299999998</v>
      </c>
      <c r="E173" s="37">
        <v>32254.330399999999</v>
      </c>
      <c r="F173" s="37">
        <v>51390.9683</v>
      </c>
      <c r="G173" s="37">
        <v>64962.4951</v>
      </c>
      <c r="H173" s="37">
        <v>44203.294399999999</v>
      </c>
      <c r="I173" s="38">
        <v>18.309999999999999</v>
      </c>
      <c r="J173" s="38">
        <v>4.46</v>
      </c>
      <c r="K173" s="38">
        <v>12.35</v>
      </c>
      <c r="L173" s="38">
        <v>172.48689999999999</v>
      </c>
      <c r="M173" s="39" t="s">
        <v>95</v>
      </c>
      <c r="O173" s="20"/>
      <c r="P173" s="32"/>
      <c r="Q173" s="32"/>
      <c r="R173" s="33"/>
      <c r="S173" s="20"/>
      <c r="T173" s="20"/>
      <c r="U173" s="20"/>
    </row>
    <row r="174" spans="1:21" s="31" customFormat="1" ht="13.5" customHeight="1">
      <c r="A174" s="25" t="s">
        <v>260</v>
      </c>
      <c r="B174" s="26">
        <v>12.821899999999999</v>
      </c>
      <c r="C174" s="27">
        <v>35132.898800000003</v>
      </c>
      <c r="D174" s="28">
        <v>17677.611199999999</v>
      </c>
      <c r="E174" s="28">
        <v>23984.478200000001</v>
      </c>
      <c r="F174" s="28">
        <v>46439.998699999996</v>
      </c>
      <c r="G174" s="28">
        <v>58344.176399999997</v>
      </c>
      <c r="H174" s="28">
        <v>37046.2264</v>
      </c>
      <c r="I174" s="29">
        <v>15.7</v>
      </c>
      <c r="J174" s="29">
        <v>1.26</v>
      </c>
      <c r="K174" s="29">
        <v>9.6</v>
      </c>
      <c r="L174" s="29">
        <v>174.9742</v>
      </c>
      <c r="M174" s="30" t="s">
        <v>95</v>
      </c>
      <c r="O174" s="20"/>
      <c r="P174" s="32"/>
      <c r="Q174" s="32"/>
      <c r="R174" s="33"/>
      <c r="S174" s="20"/>
      <c r="T174" s="20"/>
      <c r="U174" s="20"/>
    </row>
    <row r="175" spans="1:21" s="31" customFormat="1" ht="13.5" customHeight="1">
      <c r="A175" s="25" t="s">
        <v>261</v>
      </c>
      <c r="B175" s="26">
        <v>0.63109999999999999</v>
      </c>
      <c r="C175" s="27">
        <v>34054.995000000003</v>
      </c>
      <c r="D175" s="28">
        <v>25689.484799999998</v>
      </c>
      <c r="E175" s="28">
        <v>30026.251700000001</v>
      </c>
      <c r="F175" s="28">
        <v>46914.8298</v>
      </c>
      <c r="G175" s="28">
        <v>62116.847500000003</v>
      </c>
      <c r="H175" s="28">
        <v>40760.565799999997</v>
      </c>
      <c r="I175" s="29">
        <v>15.71</v>
      </c>
      <c r="J175" s="29">
        <v>13.88</v>
      </c>
      <c r="K175" s="29">
        <v>10.24</v>
      </c>
      <c r="L175" s="29">
        <v>179.50049999999999</v>
      </c>
      <c r="M175" s="30" t="s">
        <v>129</v>
      </c>
      <c r="O175" s="20"/>
      <c r="P175" s="32"/>
      <c r="Q175" s="32"/>
      <c r="R175" s="33"/>
      <c r="S175" s="20"/>
      <c r="T175" s="20"/>
      <c r="U175" s="20"/>
    </row>
    <row r="176" spans="1:21" s="31" customFormat="1" ht="13.5" customHeight="1">
      <c r="A176" s="25" t="s">
        <v>262</v>
      </c>
      <c r="B176" s="26">
        <v>0.91010000000000002</v>
      </c>
      <c r="C176" s="27">
        <v>40048.261700000003</v>
      </c>
      <c r="D176" s="28">
        <v>31557.135200000001</v>
      </c>
      <c r="E176" s="28">
        <v>35705.308299999997</v>
      </c>
      <c r="F176" s="28">
        <v>46584.583500000001</v>
      </c>
      <c r="G176" s="28">
        <v>52224.558700000001</v>
      </c>
      <c r="H176" s="28">
        <v>41804.236700000001</v>
      </c>
      <c r="I176" s="29">
        <v>14.07</v>
      </c>
      <c r="J176" s="29">
        <v>14.95</v>
      </c>
      <c r="K176" s="29">
        <v>10.96</v>
      </c>
      <c r="L176" s="29">
        <v>168.77080000000001</v>
      </c>
      <c r="M176" s="30" t="s">
        <v>95</v>
      </c>
      <c r="O176" s="20"/>
      <c r="P176" s="32"/>
      <c r="Q176" s="32"/>
      <c r="R176" s="33"/>
      <c r="S176" s="20"/>
      <c r="T176" s="20"/>
      <c r="U176" s="20"/>
    </row>
    <row r="177" spans="1:21" s="31" customFormat="1" ht="13.5" customHeight="1">
      <c r="A177" s="25" t="s">
        <v>263</v>
      </c>
      <c r="B177" s="26">
        <v>0.79210000000000003</v>
      </c>
      <c r="C177" s="27">
        <v>32030.595499999999</v>
      </c>
      <c r="D177" s="28">
        <v>25091.512999999999</v>
      </c>
      <c r="E177" s="28">
        <v>26644.7981</v>
      </c>
      <c r="F177" s="28">
        <v>41710.497499999998</v>
      </c>
      <c r="G177" s="28">
        <v>48966.371599999999</v>
      </c>
      <c r="H177" s="28">
        <v>35579.169600000001</v>
      </c>
      <c r="I177" s="29">
        <v>10.98</v>
      </c>
      <c r="J177" s="29">
        <v>12.78</v>
      </c>
      <c r="K177" s="29">
        <v>10.86</v>
      </c>
      <c r="L177" s="29">
        <v>173.31460000000001</v>
      </c>
      <c r="M177" s="30" t="s">
        <v>95</v>
      </c>
      <c r="O177" s="20"/>
      <c r="P177" s="32"/>
      <c r="Q177" s="32"/>
      <c r="R177" s="33"/>
      <c r="S177" s="20"/>
      <c r="T177" s="20"/>
      <c r="U177" s="20"/>
    </row>
    <row r="178" spans="1:21" s="31" customFormat="1" ht="13.5" customHeight="1">
      <c r="A178" s="25" t="s">
        <v>264</v>
      </c>
      <c r="B178" s="26">
        <v>4.1852999999999998</v>
      </c>
      <c r="C178" s="27">
        <v>32173.854899999998</v>
      </c>
      <c r="D178" s="28">
        <v>21281.072400000001</v>
      </c>
      <c r="E178" s="28">
        <v>27071.194299999999</v>
      </c>
      <c r="F178" s="28">
        <v>39465.085500000001</v>
      </c>
      <c r="G178" s="28">
        <v>49744.731699999997</v>
      </c>
      <c r="H178" s="28">
        <v>35422.804300000003</v>
      </c>
      <c r="I178" s="29">
        <v>17.149999999999999</v>
      </c>
      <c r="J178" s="29">
        <v>1.1599999999999999</v>
      </c>
      <c r="K178" s="29">
        <v>10.45</v>
      </c>
      <c r="L178" s="29">
        <v>172.4846</v>
      </c>
      <c r="M178" s="30" t="s">
        <v>95</v>
      </c>
      <c r="O178" s="20"/>
      <c r="P178" s="32"/>
      <c r="Q178" s="32"/>
      <c r="R178" s="33"/>
      <c r="S178" s="20"/>
      <c r="T178" s="20"/>
      <c r="U178" s="20"/>
    </row>
    <row r="179" spans="1:21" s="31" customFormat="1" ht="13.5" customHeight="1">
      <c r="A179" s="25" t="s">
        <v>265</v>
      </c>
      <c r="B179" s="26">
        <v>8.1644000000000005</v>
      </c>
      <c r="C179" s="27">
        <v>38807.145299999996</v>
      </c>
      <c r="D179" s="28">
        <v>26250.558400000002</v>
      </c>
      <c r="E179" s="28">
        <v>31972.3835</v>
      </c>
      <c r="F179" s="28">
        <v>45272.219499999999</v>
      </c>
      <c r="G179" s="28">
        <v>53894.834999999999</v>
      </c>
      <c r="H179" s="28">
        <v>39193.771399999998</v>
      </c>
      <c r="I179" s="29">
        <v>19.88</v>
      </c>
      <c r="J179" s="29">
        <v>2.11</v>
      </c>
      <c r="K179" s="29">
        <v>10.210000000000001</v>
      </c>
      <c r="L179" s="29">
        <v>174.51410000000001</v>
      </c>
      <c r="M179" s="30" t="s">
        <v>95</v>
      </c>
      <c r="O179" s="20"/>
      <c r="P179" s="32"/>
      <c r="Q179" s="32"/>
      <c r="R179" s="33"/>
      <c r="S179" s="20"/>
      <c r="T179" s="20"/>
      <c r="U179" s="20"/>
    </row>
    <row r="180" spans="1:21" s="31" customFormat="1" ht="13.5" customHeight="1">
      <c r="A180" s="25" t="s">
        <v>266</v>
      </c>
      <c r="B180" s="26">
        <v>1.2654000000000001</v>
      </c>
      <c r="C180" s="27">
        <v>37752.4542</v>
      </c>
      <c r="D180" s="28">
        <v>24160.680100000001</v>
      </c>
      <c r="E180" s="28">
        <v>28835.175599999999</v>
      </c>
      <c r="F180" s="28">
        <v>46171.190499999997</v>
      </c>
      <c r="G180" s="28">
        <v>54731.767899999999</v>
      </c>
      <c r="H180" s="28">
        <v>38607.6849</v>
      </c>
      <c r="I180" s="29">
        <v>20.09</v>
      </c>
      <c r="J180" s="29">
        <v>0.61</v>
      </c>
      <c r="K180" s="29">
        <v>9.81</v>
      </c>
      <c r="L180" s="29">
        <v>174.64519999999999</v>
      </c>
      <c r="M180" s="30" t="s">
        <v>95</v>
      </c>
      <c r="O180" s="20"/>
      <c r="P180" s="32"/>
      <c r="Q180" s="32"/>
      <c r="R180" s="33"/>
      <c r="S180" s="20"/>
      <c r="T180" s="20"/>
      <c r="U180" s="20"/>
    </row>
    <row r="181" spans="1:21" s="31" customFormat="1" ht="13.5" customHeight="1">
      <c r="A181" s="25" t="s">
        <v>267</v>
      </c>
      <c r="B181" s="26">
        <v>0.5968</v>
      </c>
      <c r="C181" s="27">
        <v>57131.986199999999</v>
      </c>
      <c r="D181" s="28">
        <v>28744.014200000001</v>
      </c>
      <c r="E181" s="28">
        <v>28744.014200000001</v>
      </c>
      <c r="F181" s="28">
        <v>104960.17720000001</v>
      </c>
      <c r="G181" s="28">
        <v>161412.7053</v>
      </c>
      <c r="H181" s="28">
        <v>76957.551999999996</v>
      </c>
      <c r="I181" s="29">
        <v>3.82</v>
      </c>
      <c r="J181" s="29">
        <v>22.92</v>
      </c>
      <c r="K181" s="29">
        <v>12.63</v>
      </c>
      <c r="L181" s="29">
        <v>167.39869999999999</v>
      </c>
      <c r="M181" s="30" t="s">
        <v>95</v>
      </c>
      <c r="O181" s="20"/>
      <c r="P181" s="32"/>
      <c r="Q181" s="32"/>
      <c r="R181" s="33"/>
      <c r="S181" s="20"/>
      <c r="T181" s="20"/>
      <c r="U181" s="20"/>
    </row>
    <row r="182" spans="1:21" s="31" customFormat="1" ht="13.5" customHeight="1">
      <c r="A182" s="25" t="s">
        <v>268</v>
      </c>
      <c r="B182" s="26">
        <v>0.2306</v>
      </c>
      <c r="C182" s="27">
        <v>74373.460000000006</v>
      </c>
      <c r="D182" s="28">
        <v>39718.278599999998</v>
      </c>
      <c r="E182" s="28">
        <v>56655.318099999997</v>
      </c>
      <c r="F182" s="28">
        <v>155498.3406</v>
      </c>
      <c r="G182" s="28">
        <v>218026.3671</v>
      </c>
      <c r="H182" s="28">
        <v>106121.24310000001</v>
      </c>
      <c r="I182" s="29">
        <v>11.68</v>
      </c>
      <c r="J182" s="29">
        <v>12.64</v>
      </c>
      <c r="K182" s="29">
        <v>14.99</v>
      </c>
      <c r="L182" s="29">
        <v>156.38229999999999</v>
      </c>
      <c r="M182" s="30" t="s">
        <v>195</v>
      </c>
      <c r="O182" s="20"/>
      <c r="P182" s="32"/>
      <c r="Q182" s="32"/>
      <c r="R182" s="33"/>
      <c r="S182" s="20"/>
      <c r="T182" s="20"/>
      <c r="U182" s="20"/>
    </row>
    <row r="183" spans="1:21" s="31" customFormat="1" ht="13.5" customHeight="1">
      <c r="A183" s="25" t="s">
        <v>269</v>
      </c>
      <c r="B183" s="26">
        <v>1.8640000000000001</v>
      </c>
      <c r="C183" s="27">
        <v>45750.907599999999</v>
      </c>
      <c r="D183" s="28">
        <v>28369.514299999999</v>
      </c>
      <c r="E183" s="28">
        <v>37042.579400000002</v>
      </c>
      <c r="F183" s="28">
        <v>57032.839</v>
      </c>
      <c r="G183" s="28">
        <v>72243.059099999999</v>
      </c>
      <c r="H183" s="28">
        <v>48786.5815</v>
      </c>
      <c r="I183" s="29">
        <v>18.07</v>
      </c>
      <c r="J183" s="29">
        <v>10.34</v>
      </c>
      <c r="K183" s="29">
        <v>9.8800000000000008</v>
      </c>
      <c r="L183" s="29">
        <v>179.69370000000001</v>
      </c>
      <c r="M183" s="30" t="s">
        <v>95</v>
      </c>
      <c r="O183" s="20"/>
      <c r="P183" s="32"/>
      <c r="Q183" s="32"/>
      <c r="R183" s="33"/>
      <c r="S183" s="20"/>
      <c r="T183" s="20"/>
      <c r="U183" s="20"/>
    </row>
    <row r="184" spans="1:21" s="31" customFormat="1" ht="13.5" customHeight="1">
      <c r="A184" s="25" t="s">
        <v>270</v>
      </c>
      <c r="B184" s="26">
        <v>4.1809000000000003</v>
      </c>
      <c r="C184" s="27">
        <v>43433.616199999997</v>
      </c>
      <c r="D184" s="28">
        <v>30283.397400000002</v>
      </c>
      <c r="E184" s="28">
        <v>37265.034200000002</v>
      </c>
      <c r="F184" s="28">
        <v>52130.695500000002</v>
      </c>
      <c r="G184" s="28">
        <v>60697.820800000001</v>
      </c>
      <c r="H184" s="28">
        <v>45126.084999999999</v>
      </c>
      <c r="I184" s="29">
        <v>20.27</v>
      </c>
      <c r="J184" s="29">
        <v>7.24</v>
      </c>
      <c r="K184" s="29">
        <v>10.26</v>
      </c>
      <c r="L184" s="29">
        <v>178.46520000000001</v>
      </c>
      <c r="M184" s="30" t="s">
        <v>95</v>
      </c>
      <c r="O184" s="20"/>
      <c r="P184" s="32"/>
      <c r="Q184" s="32"/>
      <c r="R184" s="33"/>
      <c r="S184" s="20"/>
      <c r="T184" s="20"/>
      <c r="U184" s="20"/>
    </row>
    <row r="185" spans="1:21" s="31" customFormat="1" ht="13.5" customHeight="1">
      <c r="A185" s="34" t="s">
        <v>271</v>
      </c>
      <c r="B185" s="35">
        <v>3.5867</v>
      </c>
      <c r="C185" s="36">
        <v>44912.891600000003</v>
      </c>
      <c r="D185" s="37">
        <v>33806.486799999999</v>
      </c>
      <c r="E185" s="37">
        <v>39317.682800000002</v>
      </c>
      <c r="F185" s="37">
        <v>53117.530100000004</v>
      </c>
      <c r="G185" s="37">
        <v>61610.548999999999</v>
      </c>
      <c r="H185" s="37">
        <v>46667.442300000002</v>
      </c>
      <c r="I185" s="38">
        <v>20.170000000000002</v>
      </c>
      <c r="J185" s="38">
        <v>7.88</v>
      </c>
      <c r="K185" s="38">
        <v>10.27</v>
      </c>
      <c r="L185" s="38">
        <v>179.31450000000001</v>
      </c>
      <c r="M185" s="39" t="s">
        <v>95</v>
      </c>
      <c r="O185" s="20"/>
      <c r="P185" s="32"/>
      <c r="Q185" s="32"/>
      <c r="R185" s="33"/>
      <c r="S185" s="20"/>
      <c r="T185" s="20"/>
      <c r="U185" s="20"/>
    </row>
    <row r="186" spans="1:21" s="31" customFormat="1" ht="13.5" customHeight="1">
      <c r="A186" s="25" t="s">
        <v>272</v>
      </c>
      <c r="B186" s="26">
        <v>4.3296000000000001</v>
      </c>
      <c r="C186" s="27">
        <v>39998.2575</v>
      </c>
      <c r="D186" s="28">
        <v>24081.108</v>
      </c>
      <c r="E186" s="28">
        <v>30833.153399999999</v>
      </c>
      <c r="F186" s="28">
        <v>46521.330600000001</v>
      </c>
      <c r="G186" s="28">
        <v>52242.813199999997</v>
      </c>
      <c r="H186" s="28">
        <v>39159.8217</v>
      </c>
      <c r="I186" s="29">
        <v>22.8</v>
      </c>
      <c r="J186" s="29">
        <v>2.2799999999999998</v>
      </c>
      <c r="K186" s="29">
        <v>9.33</v>
      </c>
      <c r="L186" s="29">
        <v>174.23869999999999</v>
      </c>
      <c r="M186" s="30" t="s">
        <v>93</v>
      </c>
      <c r="O186" s="20"/>
      <c r="P186" s="32"/>
      <c r="Q186" s="32"/>
      <c r="R186" s="33"/>
      <c r="S186" s="20"/>
      <c r="T186" s="20"/>
      <c r="U186" s="20"/>
    </row>
    <row r="187" spans="1:21" s="31" customFormat="1" ht="13.5" customHeight="1">
      <c r="A187" s="25" t="s">
        <v>273</v>
      </c>
      <c r="B187" s="26">
        <v>2.0110999999999999</v>
      </c>
      <c r="C187" s="27">
        <v>30337.7418</v>
      </c>
      <c r="D187" s="28">
        <v>22984.752700000001</v>
      </c>
      <c r="E187" s="28">
        <v>25501.7621</v>
      </c>
      <c r="F187" s="28">
        <v>45535.3845</v>
      </c>
      <c r="G187" s="28">
        <v>56696.229500000001</v>
      </c>
      <c r="H187" s="28">
        <v>36722.322399999997</v>
      </c>
      <c r="I187" s="29">
        <v>22.81</v>
      </c>
      <c r="J187" s="29">
        <v>0.08</v>
      </c>
      <c r="K187" s="29">
        <v>12.49</v>
      </c>
      <c r="L187" s="29">
        <v>174.20699999999999</v>
      </c>
      <c r="M187" s="30" t="s">
        <v>93</v>
      </c>
      <c r="O187" s="20"/>
      <c r="P187" s="32"/>
      <c r="Q187" s="32"/>
      <c r="R187" s="33"/>
      <c r="S187" s="20"/>
      <c r="T187" s="20"/>
      <c r="U187" s="20"/>
    </row>
    <row r="188" spans="1:21" s="31" customFormat="1" ht="13.5" customHeight="1">
      <c r="A188" s="25" t="s">
        <v>274</v>
      </c>
      <c r="B188" s="26">
        <v>35.389600000000002</v>
      </c>
      <c r="C188" s="27">
        <v>38260.190399999999</v>
      </c>
      <c r="D188" s="28">
        <v>22329.4391</v>
      </c>
      <c r="E188" s="28">
        <v>27815.6646</v>
      </c>
      <c r="F188" s="28">
        <v>51972.409500000002</v>
      </c>
      <c r="G188" s="28">
        <v>63649.632400000002</v>
      </c>
      <c r="H188" s="28">
        <v>41079.721100000002</v>
      </c>
      <c r="I188" s="29">
        <v>16.850000000000001</v>
      </c>
      <c r="J188" s="29">
        <v>10.119999999999999</v>
      </c>
      <c r="K188" s="29">
        <v>9.86</v>
      </c>
      <c r="L188" s="29">
        <v>173.45820000000001</v>
      </c>
      <c r="M188" s="30" t="s">
        <v>95</v>
      </c>
      <c r="O188" s="20"/>
      <c r="P188" s="32"/>
      <c r="Q188" s="32"/>
      <c r="R188" s="33"/>
      <c r="S188" s="20"/>
      <c r="T188" s="20"/>
      <c r="U188" s="20"/>
    </row>
    <row r="189" spans="1:21" s="31" customFormat="1" ht="13.5" customHeight="1">
      <c r="A189" s="34" t="s">
        <v>275</v>
      </c>
      <c r="B189" s="35">
        <v>31.096</v>
      </c>
      <c r="C189" s="36">
        <v>40039.909200000002</v>
      </c>
      <c r="D189" s="37">
        <v>22576.9967</v>
      </c>
      <c r="E189" s="37">
        <v>28626.698</v>
      </c>
      <c r="F189" s="37">
        <v>52925.962599999999</v>
      </c>
      <c r="G189" s="37">
        <v>64295.000899999999</v>
      </c>
      <c r="H189" s="37">
        <v>41989.434600000001</v>
      </c>
      <c r="I189" s="38">
        <v>17.14</v>
      </c>
      <c r="J189" s="38">
        <v>10.57</v>
      </c>
      <c r="K189" s="38">
        <v>9.81</v>
      </c>
      <c r="L189" s="38">
        <v>173.48599999999999</v>
      </c>
      <c r="M189" s="39" t="s">
        <v>95</v>
      </c>
      <c r="O189" s="20"/>
      <c r="P189" s="32"/>
      <c r="Q189" s="32"/>
      <c r="R189" s="33"/>
      <c r="S189" s="20"/>
      <c r="T189" s="20"/>
      <c r="U189" s="20"/>
    </row>
    <row r="190" spans="1:21" s="31" customFormat="1" ht="13.5" customHeight="1">
      <c r="A190" s="25" t="s">
        <v>276</v>
      </c>
      <c r="B190" s="26">
        <v>2.4786000000000001</v>
      </c>
      <c r="C190" s="27">
        <v>52127.310400000002</v>
      </c>
      <c r="D190" s="28">
        <v>27163.3089</v>
      </c>
      <c r="E190" s="28">
        <v>40326.987999999998</v>
      </c>
      <c r="F190" s="28">
        <v>58278.127</v>
      </c>
      <c r="G190" s="28">
        <v>64351.560400000002</v>
      </c>
      <c r="H190" s="28">
        <v>49748.796699999999</v>
      </c>
      <c r="I190" s="29">
        <v>15.4</v>
      </c>
      <c r="J190" s="29">
        <v>17.8</v>
      </c>
      <c r="K190" s="29">
        <v>9.07</v>
      </c>
      <c r="L190" s="29">
        <v>172.24950000000001</v>
      </c>
      <c r="M190" s="30" t="s">
        <v>95</v>
      </c>
      <c r="O190" s="20"/>
      <c r="P190" s="32"/>
      <c r="Q190" s="32"/>
      <c r="R190" s="33"/>
      <c r="S190" s="20"/>
      <c r="T190" s="20"/>
      <c r="U190" s="20"/>
    </row>
    <row r="191" spans="1:21" s="31" customFormat="1" ht="13.5" customHeight="1">
      <c r="A191" s="25" t="s">
        <v>277</v>
      </c>
      <c r="B191" s="26">
        <v>3.6738</v>
      </c>
      <c r="C191" s="27">
        <v>34825.8819</v>
      </c>
      <c r="D191" s="28">
        <v>22408.1106</v>
      </c>
      <c r="E191" s="28">
        <v>26577.2307</v>
      </c>
      <c r="F191" s="28">
        <v>40042.313800000004</v>
      </c>
      <c r="G191" s="28">
        <v>45810.049200000001</v>
      </c>
      <c r="H191" s="28">
        <v>34288.0461</v>
      </c>
      <c r="I191" s="29">
        <v>17.79</v>
      </c>
      <c r="J191" s="29">
        <v>1.63</v>
      </c>
      <c r="K191" s="29">
        <v>14.01</v>
      </c>
      <c r="L191" s="29">
        <v>172.8083</v>
      </c>
      <c r="M191" s="30" t="s">
        <v>95</v>
      </c>
      <c r="O191" s="20"/>
      <c r="P191" s="32"/>
      <c r="Q191" s="32"/>
      <c r="R191" s="33"/>
      <c r="S191" s="20"/>
      <c r="T191" s="20"/>
      <c r="U191" s="20"/>
    </row>
    <row r="192" spans="1:21" s="31" customFormat="1" ht="13.5" customHeight="1">
      <c r="A192" s="34" t="s">
        <v>278</v>
      </c>
      <c r="B192" s="35">
        <v>3.2968000000000002</v>
      </c>
      <c r="C192" s="36">
        <v>35594.9274</v>
      </c>
      <c r="D192" s="37">
        <v>23338.9545</v>
      </c>
      <c r="E192" s="37">
        <v>29657.998899999999</v>
      </c>
      <c r="F192" s="37">
        <v>40220.582900000001</v>
      </c>
      <c r="G192" s="37">
        <v>47008.277199999997</v>
      </c>
      <c r="H192" s="37">
        <v>35148.695899999999</v>
      </c>
      <c r="I192" s="38">
        <v>18.03</v>
      </c>
      <c r="J192" s="38">
        <v>1.55</v>
      </c>
      <c r="K192" s="38">
        <v>13.21</v>
      </c>
      <c r="L192" s="38">
        <v>172.76830000000001</v>
      </c>
      <c r="M192" s="39" t="s">
        <v>95</v>
      </c>
      <c r="O192" s="20"/>
      <c r="P192" s="32"/>
      <c r="Q192" s="32"/>
      <c r="R192" s="33"/>
      <c r="S192" s="20"/>
      <c r="T192" s="20"/>
      <c r="U192" s="20"/>
    </row>
    <row r="193" spans="1:21" s="31" customFormat="1" ht="13.5" customHeight="1">
      <c r="A193" s="25" t="s">
        <v>279</v>
      </c>
      <c r="B193" s="26">
        <v>3.4981</v>
      </c>
      <c r="C193" s="27">
        <v>45633.865400000002</v>
      </c>
      <c r="D193" s="28">
        <v>32507.001899999999</v>
      </c>
      <c r="E193" s="28">
        <v>38733.3056</v>
      </c>
      <c r="F193" s="28">
        <v>52216.753299999997</v>
      </c>
      <c r="G193" s="28">
        <v>59550.366699999999</v>
      </c>
      <c r="H193" s="28">
        <v>46154.818399999996</v>
      </c>
      <c r="I193" s="29">
        <v>20.74</v>
      </c>
      <c r="J193" s="29">
        <v>16.260000000000002</v>
      </c>
      <c r="K193" s="29">
        <v>8.83</v>
      </c>
      <c r="L193" s="29">
        <v>172.4855</v>
      </c>
      <c r="M193" s="30" t="s">
        <v>95</v>
      </c>
      <c r="O193" s="20"/>
      <c r="P193" s="32"/>
      <c r="Q193" s="32"/>
      <c r="R193" s="33"/>
      <c r="S193" s="20"/>
      <c r="T193" s="20"/>
      <c r="U193" s="20"/>
    </row>
    <row r="194" spans="1:21" s="31" customFormat="1" ht="13.5" customHeight="1">
      <c r="A194" s="25" t="s">
        <v>280</v>
      </c>
      <c r="B194" s="26">
        <v>0.47699999999999998</v>
      </c>
      <c r="C194" s="27">
        <v>59830.064200000001</v>
      </c>
      <c r="D194" s="28">
        <v>42778.759400000003</v>
      </c>
      <c r="E194" s="28">
        <v>48791.504699999998</v>
      </c>
      <c r="F194" s="28">
        <v>70164.936700000006</v>
      </c>
      <c r="G194" s="28">
        <v>82409.276199999993</v>
      </c>
      <c r="H194" s="28">
        <v>61422.404300000002</v>
      </c>
      <c r="I194" s="29">
        <v>22.81</v>
      </c>
      <c r="J194" s="29">
        <v>21.61</v>
      </c>
      <c r="K194" s="29">
        <v>9.0399999999999991</v>
      </c>
      <c r="L194" s="29">
        <v>174.89320000000001</v>
      </c>
      <c r="M194" s="30" t="s">
        <v>95</v>
      </c>
      <c r="O194" s="20"/>
      <c r="P194" s="32"/>
      <c r="Q194" s="32"/>
      <c r="R194" s="33"/>
      <c r="S194" s="20"/>
      <c r="T194" s="20"/>
      <c r="U194" s="20"/>
    </row>
    <row r="195" spans="1:21" s="31" customFormat="1" ht="13.5" customHeight="1">
      <c r="A195" s="25" t="s">
        <v>281</v>
      </c>
      <c r="B195" s="26">
        <v>0.33029999999999998</v>
      </c>
      <c r="C195" s="27">
        <v>36608.8298</v>
      </c>
      <c r="D195" s="28">
        <v>27898.640200000002</v>
      </c>
      <c r="E195" s="28">
        <v>30760.224399999999</v>
      </c>
      <c r="F195" s="28">
        <v>43455.215400000001</v>
      </c>
      <c r="G195" s="28">
        <v>49466.498399999997</v>
      </c>
      <c r="H195" s="28">
        <v>37112.765099999997</v>
      </c>
      <c r="I195" s="29">
        <v>17.28</v>
      </c>
      <c r="J195" s="29">
        <v>3.73</v>
      </c>
      <c r="K195" s="29">
        <v>11.49</v>
      </c>
      <c r="L195" s="29">
        <v>174.02940000000001</v>
      </c>
      <c r="M195" s="30" t="s">
        <v>95</v>
      </c>
      <c r="O195" s="20"/>
      <c r="P195" s="32"/>
      <c r="Q195" s="32"/>
      <c r="R195" s="33"/>
      <c r="S195" s="20"/>
      <c r="T195" s="20"/>
      <c r="U195" s="20"/>
    </row>
    <row r="196" spans="1:21" s="31" customFormat="1" ht="13.5" customHeight="1">
      <c r="A196" s="25" t="s">
        <v>282</v>
      </c>
      <c r="B196" s="26">
        <v>1.1323000000000001</v>
      </c>
      <c r="C196" s="27">
        <v>37054.436900000001</v>
      </c>
      <c r="D196" s="28">
        <v>24794.3946</v>
      </c>
      <c r="E196" s="28">
        <v>28121.886500000001</v>
      </c>
      <c r="F196" s="28">
        <v>51588.104200000002</v>
      </c>
      <c r="G196" s="28">
        <v>81949.167000000001</v>
      </c>
      <c r="H196" s="28">
        <v>48700.355100000001</v>
      </c>
      <c r="I196" s="29">
        <v>17.27</v>
      </c>
      <c r="J196" s="29">
        <v>0.55000000000000004</v>
      </c>
      <c r="K196" s="29">
        <v>11.75</v>
      </c>
      <c r="L196" s="29">
        <v>173.3466</v>
      </c>
      <c r="M196" s="30" t="s">
        <v>95</v>
      </c>
      <c r="O196" s="20"/>
      <c r="P196" s="32"/>
      <c r="Q196" s="32"/>
      <c r="R196" s="33"/>
      <c r="S196" s="20"/>
      <c r="T196" s="20"/>
      <c r="U196" s="20"/>
    </row>
    <row r="197" spans="1:21" s="31" customFormat="1" ht="13.5" customHeight="1">
      <c r="A197" s="25" t="s">
        <v>283</v>
      </c>
      <c r="B197" s="26">
        <v>9.5940999999999992</v>
      </c>
      <c r="C197" s="27">
        <v>43710.931400000001</v>
      </c>
      <c r="D197" s="28">
        <v>28873.291099999999</v>
      </c>
      <c r="E197" s="28">
        <v>35413.3465</v>
      </c>
      <c r="F197" s="28">
        <v>55621.863599999997</v>
      </c>
      <c r="G197" s="28">
        <v>71567.527700000006</v>
      </c>
      <c r="H197" s="28">
        <v>48725.7114</v>
      </c>
      <c r="I197" s="29">
        <v>20.46</v>
      </c>
      <c r="J197" s="29">
        <v>0.76</v>
      </c>
      <c r="K197" s="29">
        <v>11.43</v>
      </c>
      <c r="L197" s="29">
        <v>173.8664</v>
      </c>
      <c r="M197" s="30" t="s">
        <v>95</v>
      </c>
      <c r="O197" s="20"/>
      <c r="P197" s="32"/>
      <c r="Q197" s="32"/>
      <c r="R197" s="33"/>
      <c r="S197" s="20"/>
      <c r="T197" s="20"/>
      <c r="U197" s="20"/>
    </row>
    <row r="198" spans="1:21" s="31" customFormat="1" ht="13.5" customHeight="1">
      <c r="A198" s="34" t="s">
        <v>284</v>
      </c>
      <c r="B198" s="35">
        <v>4.8994</v>
      </c>
      <c r="C198" s="36">
        <v>46873.330999999998</v>
      </c>
      <c r="D198" s="37">
        <v>29828.631000000001</v>
      </c>
      <c r="E198" s="37">
        <v>37371.587099999997</v>
      </c>
      <c r="F198" s="37">
        <v>60527.894500000002</v>
      </c>
      <c r="G198" s="37">
        <v>75589.372799999997</v>
      </c>
      <c r="H198" s="37">
        <v>51162.279600000002</v>
      </c>
      <c r="I198" s="38">
        <v>19.690000000000001</v>
      </c>
      <c r="J198" s="38">
        <v>0.5</v>
      </c>
      <c r="K198" s="38">
        <v>11.37</v>
      </c>
      <c r="L198" s="38">
        <v>174.02510000000001</v>
      </c>
      <c r="M198" s="39" t="s">
        <v>95</v>
      </c>
      <c r="O198" s="20"/>
      <c r="P198" s="32"/>
      <c r="Q198" s="32"/>
      <c r="R198" s="33"/>
      <c r="S198" s="20"/>
      <c r="T198" s="20"/>
      <c r="U198" s="20"/>
    </row>
    <row r="199" spans="1:21" s="31" customFormat="1" ht="13.5" customHeight="1">
      <c r="A199" s="25" t="s">
        <v>285</v>
      </c>
      <c r="B199" s="26">
        <v>62.877699999999997</v>
      </c>
      <c r="C199" s="27">
        <v>38359.857100000001</v>
      </c>
      <c r="D199" s="28">
        <v>25992.071499999998</v>
      </c>
      <c r="E199" s="28">
        <v>31241.093000000001</v>
      </c>
      <c r="F199" s="28">
        <v>47726.552799999998</v>
      </c>
      <c r="G199" s="28">
        <v>60243.33</v>
      </c>
      <c r="H199" s="28">
        <v>41861.3027</v>
      </c>
      <c r="I199" s="29">
        <v>15.17</v>
      </c>
      <c r="J199" s="29">
        <v>0.74</v>
      </c>
      <c r="K199" s="29">
        <v>11.09</v>
      </c>
      <c r="L199" s="29">
        <v>172.40289999999999</v>
      </c>
      <c r="M199" s="30" t="s">
        <v>95</v>
      </c>
      <c r="O199" s="20"/>
      <c r="P199" s="32"/>
      <c r="Q199" s="32"/>
      <c r="R199" s="33"/>
      <c r="S199" s="20"/>
      <c r="T199" s="20"/>
      <c r="U199" s="20"/>
    </row>
    <row r="200" spans="1:21" s="31" customFormat="1" ht="13.5" customHeight="1">
      <c r="A200" s="34" t="s">
        <v>286</v>
      </c>
      <c r="B200" s="35">
        <v>23.455200000000001</v>
      </c>
      <c r="C200" s="36">
        <v>36459.764000000003</v>
      </c>
      <c r="D200" s="37">
        <v>25847.523700000002</v>
      </c>
      <c r="E200" s="37">
        <v>30352.800599999999</v>
      </c>
      <c r="F200" s="37">
        <v>44696.251499999998</v>
      </c>
      <c r="G200" s="37">
        <v>55602.545400000003</v>
      </c>
      <c r="H200" s="37">
        <v>39470.394699999997</v>
      </c>
      <c r="I200" s="38">
        <v>15.41</v>
      </c>
      <c r="J200" s="38">
        <v>0.6</v>
      </c>
      <c r="K200" s="38">
        <v>11.26</v>
      </c>
      <c r="L200" s="38">
        <v>172.6208</v>
      </c>
      <c r="M200" s="39" t="s">
        <v>95</v>
      </c>
      <c r="O200" s="20"/>
      <c r="P200" s="32"/>
      <c r="Q200" s="32"/>
      <c r="R200" s="33"/>
      <c r="S200" s="20"/>
      <c r="T200" s="20"/>
      <c r="U200" s="20"/>
    </row>
    <row r="201" spans="1:21" s="31" customFormat="1" ht="13.5" customHeight="1">
      <c r="A201" s="34" t="s">
        <v>287</v>
      </c>
      <c r="B201" s="35">
        <v>6.2830000000000004</v>
      </c>
      <c r="C201" s="36">
        <v>40060.3914</v>
      </c>
      <c r="D201" s="37">
        <v>29130.2549</v>
      </c>
      <c r="E201" s="37">
        <v>33640.127999999997</v>
      </c>
      <c r="F201" s="37">
        <v>47828.777800000003</v>
      </c>
      <c r="G201" s="37">
        <v>56795.620499999997</v>
      </c>
      <c r="H201" s="37">
        <v>41717.094799999999</v>
      </c>
      <c r="I201" s="38">
        <v>17.22</v>
      </c>
      <c r="J201" s="38">
        <v>0.94</v>
      </c>
      <c r="K201" s="38">
        <v>11.73</v>
      </c>
      <c r="L201" s="38">
        <v>172.28049999999999</v>
      </c>
      <c r="M201" s="39" t="s">
        <v>95</v>
      </c>
      <c r="O201" s="20"/>
      <c r="P201" s="32"/>
      <c r="Q201" s="32"/>
      <c r="R201" s="33"/>
      <c r="S201" s="20"/>
      <c r="T201" s="20"/>
      <c r="U201" s="20"/>
    </row>
    <row r="202" spans="1:21" s="31" customFormat="1" ht="13.5" customHeight="1">
      <c r="A202" s="34" t="s">
        <v>288</v>
      </c>
      <c r="B202" s="35">
        <v>4.9823000000000004</v>
      </c>
      <c r="C202" s="36">
        <v>41012.128499999999</v>
      </c>
      <c r="D202" s="37">
        <v>28844.572199999999</v>
      </c>
      <c r="E202" s="37">
        <v>34363.675799999997</v>
      </c>
      <c r="F202" s="37">
        <v>51203.028400000003</v>
      </c>
      <c r="G202" s="37">
        <v>67856.657099999997</v>
      </c>
      <c r="H202" s="37">
        <v>46555.126600000003</v>
      </c>
      <c r="I202" s="38">
        <v>14.56</v>
      </c>
      <c r="J202" s="38">
        <v>0.95</v>
      </c>
      <c r="K202" s="38">
        <v>11.33</v>
      </c>
      <c r="L202" s="38">
        <v>171.81049999999999</v>
      </c>
      <c r="M202" s="39" t="s">
        <v>95</v>
      </c>
      <c r="O202" s="20"/>
      <c r="P202" s="32"/>
      <c r="Q202" s="32"/>
      <c r="R202" s="33"/>
      <c r="S202" s="20"/>
      <c r="T202" s="20"/>
      <c r="U202" s="20"/>
    </row>
    <row r="203" spans="1:21" s="31" customFormat="1" ht="13.5" customHeight="1">
      <c r="A203" s="34" t="s">
        <v>289</v>
      </c>
      <c r="B203" s="35">
        <v>5.1623999999999999</v>
      </c>
      <c r="C203" s="36">
        <v>38471.064899999998</v>
      </c>
      <c r="D203" s="37">
        <v>24884.966700000001</v>
      </c>
      <c r="E203" s="37">
        <v>30342.792000000001</v>
      </c>
      <c r="F203" s="37">
        <v>48539.174099999997</v>
      </c>
      <c r="G203" s="37">
        <v>64840.958899999998</v>
      </c>
      <c r="H203" s="37">
        <v>42561.3626</v>
      </c>
      <c r="I203" s="38">
        <v>16.649999999999999</v>
      </c>
      <c r="J203" s="38">
        <v>0.7</v>
      </c>
      <c r="K203" s="38">
        <v>11.04</v>
      </c>
      <c r="L203" s="38">
        <v>171.85380000000001</v>
      </c>
      <c r="M203" s="39" t="s">
        <v>95</v>
      </c>
      <c r="O203" s="20"/>
      <c r="P203" s="32"/>
      <c r="Q203" s="32"/>
      <c r="R203" s="33"/>
      <c r="S203" s="20"/>
      <c r="T203" s="20"/>
      <c r="U203" s="20"/>
    </row>
    <row r="204" spans="1:21" s="31" customFormat="1" ht="13.5" customHeight="1">
      <c r="A204" s="34" t="s">
        <v>290</v>
      </c>
      <c r="B204" s="35">
        <v>5.3718000000000004</v>
      </c>
      <c r="C204" s="36">
        <v>43452.563999999998</v>
      </c>
      <c r="D204" s="37">
        <v>28647.096300000001</v>
      </c>
      <c r="E204" s="37">
        <v>34815.504000000001</v>
      </c>
      <c r="F204" s="37">
        <v>52985.226799999997</v>
      </c>
      <c r="G204" s="37">
        <v>64962.241800000003</v>
      </c>
      <c r="H204" s="37">
        <v>46400.936300000001</v>
      </c>
      <c r="I204" s="38">
        <v>15.45</v>
      </c>
      <c r="J204" s="38">
        <v>0.78</v>
      </c>
      <c r="K204" s="38">
        <v>10.52</v>
      </c>
      <c r="L204" s="38">
        <v>171.8835</v>
      </c>
      <c r="M204" s="39" t="s">
        <v>95</v>
      </c>
      <c r="O204" s="20"/>
      <c r="P204" s="32"/>
      <c r="Q204" s="32"/>
      <c r="R204" s="33"/>
      <c r="S204" s="20"/>
      <c r="T204" s="20"/>
      <c r="U204" s="20"/>
    </row>
    <row r="205" spans="1:21" s="31" customFormat="1" ht="13.5" customHeight="1">
      <c r="A205" s="25" t="s">
        <v>291</v>
      </c>
      <c r="B205" s="26">
        <v>0.28970000000000001</v>
      </c>
      <c r="C205" s="27">
        <v>48641.643700000001</v>
      </c>
      <c r="D205" s="28">
        <v>28493.862700000001</v>
      </c>
      <c r="E205" s="28">
        <v>36324.004800000002</v>
      </c>
      <c r="F205" s="28">
        <v>62240.356</v>
      </c>
      <c r="G205" s="28">
        <v>75754.736399999994</v>
      </c>
      <c r="H205" s="28">
        <v>52532.438699999999</v>
      </c>
      <c r="I205" s="29">
        <v>14.78</v>
      </c>
      <c r="J205" s="29">
        <v>1.02</v>
      </c>
      <c r="K205" s="29">
        <v>11.15</v>
      </c>
      <c r="L205" s="29">
        <v>171.10720000000001</v>
      </c>
      <c r="M205" s="30" t="s">
        <v>95</v>
      </c>
      <c r="O205" s="20"/>
      <c r="P205" s="32"/>
      <c r="Q205" s="32"/>
      <c r="R205" s="33"/>
      <c r="S205" s="20"/>
      <c r="T205" s="20"/>
      <c r="U205" s="20"/>
    </row>
    <row r="206" spans="1:21" s="31" customFormat="1" ht="13.5" customHeight="1">
      <c r="A206" s="25" t="s">
        <v>292</v>
      </c>
      <c r="B206" s="26">
        <v>1.3685</v>
      </c>
      <c r="C206" s="27">
        <v>43608.1414</v>
      </c>
      <c r="D206" s="28">
        <v>31175.850200000001</v>
      </c>
      <c r="E206" s="28">
        <v>38234.4352</v>
      </c>
      <c r="F206" s="28">
        <v>47907.107499999998</v>
      </c>
      <c r="G206" s="28">
        <v>59315.521099999998</v>
      </c>
      <c r="H206" s="28">
        <v>44525.103499999997</v>
      </c>
      <c r="I206" s="29">
        <v>17.690000000000001</v>
      </c>
      <c r="J206" s="29">
        <v>0.48</v>
      </c>
      <c r="K206" s="29">
        <v>10.49</v>
      </c>
      <c r="L206" s="29">
        <v>174.06399999999999</v>
      </c>
      <c r="M206" s="30" t="s">
        <v>95</v>
      </c>
      <c r="O206" s="20"/>
      <c r="P206" s="32"/>
      <c r="Q206" s="32"/>
      <c r="R206" s="33"/>
      <c r="S206" s="20"/>
      <c r="T206" s="20"/>
      <c r="U206" s="20"/>
    </row>
    <row r="207" spans="1:21" s="31" customFormat="1" ht="13.5" customHeight="1">
      <c r="A207" s="25" t="s">
        <v>293</v>
      </c>
      <c r="B207" s="26">
        <v>7.3392999999999997</v>
      </c>
      <c r="C207" s="27">
        <v>42289.586600000002</v>
      </c>
      <c r="D207" s="28">
        <v>27266.577000000001</v>
      </c>
      <c r="E207" s="28">
        <v>34009.948600000003</v>
      </c>
      <c r="F207" s="28">
        <v>50828.846400000002</v>
      </c>
      <c r="G207" s="28">
        <v>71611.048599999995</v>
      </c>
      <c r="H207" s="28">
        <v>46490.687700000002</v>
      </c>
      <c r="I207" s="29">
        <v>19.739999999999998</v>
      </c>
      <c r="J207" s="29">
        <v>0.72</v>
      </c>
      <c r="K207" s="29">
        <v>11.04</v>
      </c>
      <c r="L207" s="29">
        <v>171.1703</v>
      </c>
      <c r="M207" s="30" t="s">
        <v>95</v>
      </c>
      <c r="O207" s="20"/>
      <c r="P207" s="32"/>
      <c r="Q207" s="32"/>
      <c r="R207" s="33"/>
      <c r="S207" s="20"/>
      <c r="T207" s="20"/>
      <c r="U207" s="20"/>
    </row>
    <row r="208" spans="1:21" s="31" customFormat="1" ht="13.5" customHeight="1">
      <c r="A208" s="25" t="s">
        <v>294</v>
      </c>
      <c r="B208" s="26">
        <v>66.431700000000006</v>
      </c>
      <c r="C208" s="27">
        <v>39426.046999999999</v>
      </c>
      <c r="D208" s="28">
        <v>19719.023700000002</v>
      </c>
      <c r="E208" s="28">
        <v>27591.241900000001</v>
      </c>
      <c r="F208" s="28">
        <v>54492.655299999999</v>
      </c>
      <c r="G208" s="28">
        <v>74909.380600000004</v>
      </c>
      <c r="H208" s="28">
        <v>44957.688300000002</v>
      </c>
      <c r="I208" s="29">
        <v>24.1</v>
      </c>
      <c r="J208" s="29">
        <v>0.59</v>
      </c>
      <c r="K208" s="29">
        <v>11.03</v>
      </c>
      <c r="L208" s="29">
        <v>173.08760000000001</v>
      </c>
      <c r="M208" s="30" t="s">
        <v>95</v>
      </c>
      <c r="O208" s="20"/>
      <c r="P208" s="32"/>
      <c r="Q208" s="32"/>
      <c r="R208" s="33"/>
      <c r="S208" s="20"/>
      <c r="T208" s="20"/>
      <c r="U208" s="20"/>
    </row>
    <row r="209" spans="1:21" s="31" customFormat="1" ht="13.5" customHeight="1">
      <c r="A209" s="25" t="s">
        <v>295</v>
      </c>
      <c r="B209" s="26">
        <v>16.3218</v>
      </c>
      <c r="C209" s="27">
        <v>38930.587599999999</v>
      </c>
      <c r="D209" s="28">
        <v>26748.535599999999</v>
      </c>
      <c r="E209" s="28">
        <v>31825.318599999999</v>
      </c>
      <c r="F209" s="28">
        <v>48136.506999999998</v>
      </c>
      <c r="G209" s="28">
        <v>64501.176800000001</v>
      </c>
      <c r="H209" s="28">
        <v>43264.211199999998</v>
      </c>
      <c r="I209" s="29">
        <v>15.97</v>
      </c>
      <c r="J209" s="29">
        <v>0.82</v>
      </c>
      <c r="K209" s="29">
        <v>11.37</v>
      </c>
      <c r="L209" s="29">
        <v>171.62110000000001</v>
      </c>
      <c r="M209" s="30" t="s">
        <v>95</v>
      </c>
      <c r="O209" s="20"/>
      <c r="P209" s="32"/>
      <c r="Q209" s="32"/>
      <c r="R209" s="33"/>
      <c r="S209" s="20"/>
      <c r="T209" s="20"/>
      <c r="U209" s="20"/>
    </row>
    <row r="210" spans="1:21" s="31" customFormat="1" ht="13.5" customHeight="1">
      <c r="A210" s="25" t="s">
        <v>296</v>
      </c>
      <c r="B210" s="26">
        <v>7.4672999999999998</v>
      </c>
      <c r="C210" s="27">
        <v>41347.208899999998</v>
      </c>
      <c r="D210" s="28">
        <v>29997.080999999998</v>
      </c>
      <c r="E210" s="28">
        <v>34241.202499999999</v>
      </c>
      <c r="F210" s="28">
        <v>51165.620699999999</v>
      </c>
      <c r="G210" s="28">
        <v>66667.794399999999</v>
      </c>
      <c r="H210" s="28">
        <v>46053.7647</v>
      </c>
      <c r="I210" s="29">
        <v>18.91</v>
      </c>
      <c r="J210" s="29">
        <v>1.47</v>
      </c>
      <c r="K210" s="29">
        <v>10.99</v>
      </c>
      <c r="L210" s="29">
        <v>173.06059999999999</v>
      </c>
      <c r="M210" s="30" t="s">
        <v>95</v>
      </c>
      <c r="O210" s="20"/>
      <c r="P210" s="32"/>
      <c r="Q210" s="32"/>
      <c r="R210" s="33"/>
      <c r="S210" s="20"/>
      <c r="T210" s="20"/>
      <c r="U210" s="20"/>
    </row>
    <row r="211" spans="1:21" s="31" customFormat="1" ht="13.5" customHeight="1">
      <c r="A211" s="34" t="s">
        <v>297</v>
      </c>
      <c r="B211" s="35">
        <v>4.3749000000000002</v>
      </c>
      <c r="C211" s="36">
        <v>44153.138800000001</v>
      </c>
      <c r="D211" s="37">
        <v>30740.574400000001</v>
      </c>
      <c r="E211" s="37">
        <v>35987.690699999999</v>
      </c>
      <c r="F211" s="37">
        <v>55561.065600000002</v>
      </c>
      <c r="G211" s="37">
        <v>72677.827399999995</v>
      </c>
      <c r="H211" s="37">
        <v>49208.786500000002</v>
      </c>
      <c r="I211" s="38">
        <v>20.66</v>
      </c>
      <c r="J211" s="38">
        <v>1.22</v>
      </c>
      <c r="K211" s="38">
        <v>11.22</v>
      </c>
      <c r="L211" s="38">
        <v>173.4538</v>
      </c>
      <c r="M211" s="39" t="s">
        <v>95</v>
      </c>
      <c r="O211" s="20"/>
      <c r="P211" s="32"/>
      <c r="Q211" s="32"/>
      <c r="R211" s="33"/>
      <c r="S211" s="20"/>
      <c r="T211" s="20"/>
      <c r="U211" s="20"/>
    </row>
    <row r="212" spans="1:21" s="31" customFormat="1" ht="13.5" customHeight="1">
      <c r="A212" s="25" t="s">
        <v>298</v>
      </c>
      <c r="B212" s="26">
        <v>0.38679999999999998</v>
      </c>
      <c r="C212" s="27">
        <v>37009.6751</v>
      </c>
      <c r="D212" s="28">
        <v>24328.563099999999</v>
      </c>
      <c r="E212" s="28">
        <v>28061.864699999998</v>
      </c>
      <c r="F212" s="28">
        <v>44219.1296</v>
      </c>
      <c r="G212" s="28">
        <v>60016.877200000003</v>
      </c>
      <c r="H212" s="28">
        <v>39349.292999999998</v>
      </c>
      <c r="I212" s="29">
        <v>8.11</v>
      </c>
      <c r="J212" s="29">
        <v>0.18</v>
      </c>
      <c r="K212" s="29">
        <v>17.53</v>
      </c>
      <c r="L212" s="29">
        <v>173.16329999999999</v>
      </c>
      <c r="M212" s="30" t="s">
        <v>129</v>
      </c>
      <c r="O212" s="20"/>
      <c r="P212" s="32"/>
      <c r="Q212" s="32"/>
      <c r="R212" s="33"/>
      <c r="S212" s="20"/>
      <c r="T212" s="20"/>
      <c r="U212" s="20"/>
    </row>
    <row r="213" spans="1:21" s="31" customFormat="1" ht="13.5" customHeight="1">
      <c r="A213" s="25" t="s">
        <v>299</v>
      </c>
      <c r="B213" s="26">
        <v>0.48359999999999997</v>
      </c>
      <c r="C213" s="27">
        <v>32237.414000000001</v>
      </c>
      <c r="D213" s="28">
        <v>17562.142599999999</v>
      </c>
      <c r="E213" s="28">
        <v>23426.349300000002</v>
      </c>
      <c r="F213" s="28">
        <v>38274.280700000003</v>
      </c>
      <c r="G213" s="28">
        <v>56309.816899999998</v>
      </c>
      <c r="H213" s="28">
        <v>34344.0694</v>
      </c>
      <c r="I213" s="29">
        <v>17.46</v>
      </c>
      <c r="J213" s="29">
        <v>0.49</v>
      </c>
      <c r="K213" s="29">
        <v>7.42</v>
      </c>
      <c r="L213" s="29">
        <v>173.02809999999999</v>
      </c>
      <c r="M213" s="30" t="s">
        <v>129</v>
      </c>
      <c r="O213" s="20"/>
      <c r="P213" s="32"/>
      <c r="Q213" s="32"/>
      <c r="R213" s="33"/>
      <c r="S213" s="20"/>
      <c r="T213" s="20"/>
      <c r="U213" s="20"/>
    </row>
    <row r="214" spans="1:21" s="31" customFormat="1" ht="13.5" customHeight="1">
      <c r="A214" s="25" t="s">
        <v>300</v>
      </c>
      <c r="B214" s="26">
        <v>1.6434</v>
      </c>
      <c r="C214" s="27">
        <v>30734.384699999999</v>
      </c>
      <c r="D214" s="28">
        <v>19083.465</v>
      </c>
      <c r="E214" s="28">
        <v>25020.608499999998</v>
      </c>
      <c r="F214" s="28">
        <v>48317.034099999997</v>
      </c>
      <c r="G214" s="28">
        <v>63599.991600000001</v>
      </c>
      <c r="H214" s="28">
        <v>41138.771200000003</v>
      </c>
      <c r="I214" s="29">
        <v>15.67</v>
      </c>
      <c r="J214" s="29">
        <v>0.15</v>
      </c>
      <c r="K214" s="29">
        <v>7.69</v>
      </c>
      <c r="L214" s="29">
        <v>173.5702</v>
      </c>
      <c r="M214" s="30" t="s">
        <v>129</v>
      </c>
      <c r="O214" s="20"/>
      <c r="P214" s="32"/>
      <c r="Q214" s="32"/>
      <c r="R214" s="33"/>
      <c r="S214" s="20"/>
      <c r="T214" s="20"/>
      <c r="U214" s="20"/>
    </row>
    <row r="215" spans="1:21" s="31" customFormat="1" ht="13.5" customHeight="1">
      <c r="A215" s="25" t="s">
        <v>301</v>
      </c>
      <c r="B215" s="26">
        <v>40.826000000000001</v>
      </c>
      <c r="C215" s="27">
        <v>34391.990599999997</v>
      </c>
      <c r="D215" s="28">
        <v>22888.8806</v>
      </c>
      <c r="E215" s="28">
        <v>27787.2549</v>
      </c>
      <c r="F215" s="28">
        <v>42865.727899999998</v>
      </c>
      <c r="G215" s="28">
        <v>55094.532500000001</v>
      </c>
      <c r="H215" s="28">
        <v>37943.585700000003</v>
      </c>
      <c r="I215" s="29">
        <v>17.399999999999999</v>
      </c>
      <c r="J215" s="29">
        <v>0.81</v>
      </c>
      <c r="K215" s="29">
        <v>11.13</v>
      </c>
      <c r="L215" s="29">
        <v>172.63239999999999</v>
      </c>
      <c r="M215" s="30" t="s">
        <v>95</v>
      </c>
      <c r="O215" s="20"/>
      <c r="P215" s="32"/>
      <c r="Q215" s="32"/>
      <c r="R215" s="33"/>
      <c r="S215" s="20"/>
      <c r="T215" s="20"/>
      <c r="U215" s="20"/>
    </row>
    <row r="216" spans="1:21" s="31" customFormat="1" ht="13.5" customHeight="1">
      <c r="A216" s="34" t="s">
        <v>302</v>
      </c>
      <c r="B216" s="35">
        <v>9.3320000000000007</v>
      </c>
      <c r="C216" s="36">
        <v>33262.063099999999</v>
      </c>
      <c r="D216" s="37">
        <v>20972.428500000002</v>
      </c>
      <c r="E216" s="37">
        <v>26706.221399999999</v>
      </c>
      <c r="F216" s="37">
        <v>42060.023699999998</v>
      </c>
      <c r="G216" s="37">
        <v>53920.843200000003</v>
      </c>
      <c r="H216" s="37">
        <v>37058.3197</v>
      </c>
      <c r="I216" s="38">
        <v>11.33</v>
      </c>
      <c r="J216" s="38">
        <v>0.56999999999999995</v>
      </c>
      <c r="K216" s="38">
        <v>10.77</v>
      </c>
      <c r="L216" s="38">
        <v>173.27010000000001</v>
      </c>
      <c r="M216" s="39" t="s">
        <v>95</v>
      </c>
      <c r="O216" s="20"/>
      <c r="P216" s="32"/>
      <c r="Q216" s="32"/>
      <c r="R216" s="33"/>
      <c r="S216" s="20"/>
      <c r="T216" s="20"/>
      <c r="U216" s="20"/>
    </row>
    <row r="217" spans="1:21" s="31" customFormat="1" ht="13.5" customHeight="1">
      <c r="A217" s="34" t="s">
        <v>303</v>
      </c>
      <c r="B217" s="35">
        <v>28.77</v>
      </c>
      <c r="C217" s="36">
        <v>34818.7742</v>
      </c>
      <c r="D217" s="37">
        <v>23693.838299999999</v>
      </c>
      <c r="E217" s="37">
        <v>28252.688099999999</v>
      </c>
      <c r="F217" s="37">
        <v>43393.922899999998</v>
      </c>
      <c r="G217" s="37">
        <v>56209.114999999998</v>
      </c>
      <c r="H217" s="37">
        <v>38469.366800000003</v>
      </c>
      <c r="I217" s="38">
        <v>19.27</v>
      </c>
      <c r="J217" s="38">
        <v>0.87</v>
      </c>
      <c r="K217" s="38">
        <v>11.21</v>
      </c>
      <c r="L217" s="38">
        <v>172.29300000000001</v>
      </c>
      <c r="M217" s="39" t="s">
        <v>95</v>
      </c>
      <c r="O217" s="20"/>
      <c r="P217" s="32"/>
      <c r="Q217" s="32"/>
      <c r="R217" s="33"/>
      <c r="S217" s="20"/>
      <c r="T217" s="20"/>
      <c r="U217" s="20"/>
    </row>
    <row r="218" spans="1:21" s="31" customFormat="1" ht="13.5" customHeight="1">
      <c r="A218" s="25" t="s">
        <v>304</v>
      </c>
      <c r="B218" s="26">
        <v>12.533200000000001</v>
      </c>
      <c r="C218" s="27">
        <v>44134.9882</v>
      </c>
      <c r="D218" s="28">
        <v>30068.843700000001</v>
      </c>
      <c r="E218" s="28">
        <v>35699.412499999999</v>
      </c>
      <c r="F218" s="28">
        <v>58476.507899999997</v>
      </c>
      <c r="G218" s="28">
        <v>82539.543099999995</v>
      </c>
      <c r="H218" s="28">
        <v>52160.885399999999</v>
      </c>
      <c r="I218" s="29">
        <v>18.11</v>
      </c>
      <c r="J218" s="29">
        <v>1.88</v>
      </c>
      <c r="K218" s="29">
        <v>11.47</v>
      </c>
      <c r="L218" s="29">
        <v>173.8321</v>
      </c>
      <c r="M218" s="30" t="s">
        <v>95</v>
      </c>
      <c r="O218" s="20"/>
      <c r="P218" s="32"/>
      <c r="Q218" s="32"/>
      <c r="R218" s="33"/>
      <c r="S218" s="20"/>
      <c r="T218" s="20"/>
      <c r="U218" s="20"/>
    </row>
    <row r="219" spans="1:21" s="31" customFormat="1" ht="13.5" customHeight="1">
      <c r="A219" s="34" t="s">
        <v>305</v>
      </c>
      <c r="B219" s="35">
        <v>6.7836999999999996</v>
      </c>
      <c r="C219" s="36">
        <v>44572.3701</v>
      </c>
      <c r="D219" s="37">
        <v>29730.674500000001</v>
      </c>
      <c r="E219" s="37">
        <v>35714.475700000003</v>
      </c>
      <c r="F219" s="37">
        <v>56090.3505</v>
      </c>
      <c r="G219" s="37">
        <v>72365.632700000002</v>
      </c>
      <c r="H219" s="37">
        <v>49515.796799999996</v>
      </c>
      <c r="I219" s="38">
        <v>17.43</v>
      </c>
      <c r="J219" s="38">
        <v>2.2599999999999998</v>
      </c>
      <c r="K219" s="38">
        <v>11.17</v>
      </c>
      <c r="L219" s="38">
        <v>173.98509999999999</v>
      </c>
      <c r="M219" s="39" t="s">
        <v>95</v>
      </c>
      <c r="O219" s="20"/>
      <c r="P219" s="32"/>
      <c r="Q219" s="32"/>
      <c r="R219" s="33"/>
      <c r="S219" s="20"/>
      <c r="T219" s="20"/>
      <c r="U219" s="20"/>
    </row>
    <row r="220" spans="1:21" s="31" customFormat="1" ht="13.5" customHeight="1">
      <c r="A220" s="25" t="s">
        <v>306</v>
      </c>
      <c r="B220" s="26">
        <v>2.5583999999999998</v>
      </c>
      <c r="C220" s="27">
        <v>37836.222199999997</v>
      </c>
      <c r="D220" s="28">
        <v>23539.121200000001</v>
      </c>
      <c r="E220" s="28">
        <v>29836.0416</v>
      </c>
      <c r="F220" s="28">
        <v>43754.941299999999</v>
      </c>
      <c r="G220" s="28">
        <v>55779.985500000003</v>
      </c>
      <c r="H220" s="28">
        <v>39968.803099999997</v>
      </c>
      <c r="I220" s="29">
        <v>14.47</v>
      </c>
      <c r="J220" s="29">
        <v>0.48</v>
      </c>
      <c r="K220" s="29">
        <v>10.18</v>
      </c>
      <c r="L220" s="29">
        <v>174.7996</v>
      </c>
      <c r="M220" s="30" t="s">
        <v>93</v>
      </c>
      <c r="O220" s="20"/>
      <c r="P220" s="32"/>
      <c r="Q220" s="32"/>
      <c r="R220" s="33"/>
      <c r="S220" s="20"/>
      <c r="T220" s="20"/>
      <c r="U220" s="20"/>
    </row>
    <row r="221" spans="1:21" s="31" customFormat="1" ht="13.5" customHeight="1">
      <c r="A221" s="25" t="s">
        <v>307</v>
      </c>
      <c r="B221" s="26">
        <v>46.8767</v>
      </c>
      <c r="C221" s="27">
        <v>37916.165300000001</v>
      </c>
      <c r="D221" s="28">
        <v>25016.465100000001</v>
      </c>
      <c r="E221" s="28">
        <v>30640.604500000001</v>
      </c>
      <c r="F221" s="28">
        <v>47701.3969</v>
      </c>
      <c r="G221" s="28">
        <v>61114.366399999999</v>
      </c>
      <c r="H221" s="28">
        <v>41713.376199999999</v>
      </c>
      <c r="I221" s="29">
        <v>15.56</v>
      </c>
      <c r="J221" s="29">
        <v>1.25</v>
      </c>
      <c r="K221" s="29">
        <v>11.25</v>
      </c>
      <c r="L221" s="29">
        <v>172.41409999999999</v>
      </c>
      <c r="M221" s="30" t="s">
        <v>95</v>
      </c>
      <c r="O221" s="20"/>
      <c r="P221" s="32"/>
      <c r="Q221" s="32"/>
      <c r="R221" s="33"/>
      <c r="S221" s="20"/>
      <c r="T221" s="20"/>
      <c r="U221" s="20"/>
    </row>
    <row r="222" spans="1:21" s="31" customFormat="1" ht="13.5" customHeight="1">
      <c r="A222" s="34" t="s">
        <v>308</v>
      </c>
      <c r="B222" s="35">
        <v>22.167899999999999</v>
      </c>
      <c r="C222" s="36">
        <v>36806.418400000002</v>
      </c>
      <c r="D222" s="37">
        <v>25507.2575</v>
      </c>
      <c r="E222" s="37">
        <v>30184.521199999999</v>
      </c>
      <c r="F222" s="37">
        <v>45649.142699999997</v>
      </c>
      <c r="G222" s="37">
        <v>59110.703699999998</v>
      </c>
      <c r="H222" s="37">
        <v>40744.656000000003</v>
      </c>
      <c r="I222" s="38">
        <v>15.9</v>
      </c>
      <c r="J222" s="38">
        <v>0.87</v>
      </c>
      <c r="K222" s="38">
        <v>11.45</v>
      </c>
      <c r="L222" s="38">
        <v>172.86590000000001</v>
      </c>
      <c r="M222" s="39" t="s">
        <v>95</v>
      </c>
      <c r="O222" s="20"/>
      <c r="P222" s="32"/>
      <c r="Q222" s="32"/>
      <c r="R222" s="33"/>
      <c r="S222" s="20"/>
      <c r="T222" s="20"/>
      <c r="U222" s="20"/>
    </row>
    <row r="223" spans="1:21" s="31" customFormat="1" ht="13.5" customHeight="1">
      <c r="A223" s="34" t="s">
        <v>309</v>
      </c>
      <c r="B223" s="35">
        <v>6.8837000000000002</v>
      </c>
      <c r="C223" s="36">
        <v>37047.572399999997</v>
      </c>
      <c r="D223" s="37">
        <v>23610.5196</v>
      </c>
      <c r="E223" s="37">
        <v>29922.9948</v>
      </c>
      <c r="F223" s="37">
        <v>45591.053500000002</v>
      </c>
      <c r="G223" s="37">
        <v>57250.004399999998</v>
      </c>
      <c r="H223" s="37">
        <v>39764.633900000001</v>
      </c>
      <c r="I223" s="38">
        <v>13.06</v>
      </c>
      <c r="J223" s="38">
        <v>1.23</v>
      </c>
      <c r="K223" s="38">
        <v>11.25</v>
      </c>
      <c r="L223" s="38">
        <v>172.4529</v>
      </c>
      <c r="M223" s="39" t="s">
        <v>95</v>
      </c>
      <c r="O223" s="20"/>
      <c r="P223" s="32"/>
      <c r="Q223" s="32"/>
      <c r="R223" s="33"/>
      <c r="S223" s="20"/>
      <c r="T223" s="20"/>
      <c r="U223" s="20"/>
    </row>
    <row r="224" spans="1:21" s="31" customFormat="1" ht="13.5" customHeight="1">
      <c r="A224" s="34" t="s">
        <v>310</v>
      </c>
      <c r="B224" s="35">
        <v>8.0219000000000005</v>
      </c>
      <c r="C224" s="36">
        <v>38539.661999999997</v>
      </c>
      <c r="D224" s="37">
        <v>21190.554199999999</v>
      </c>
      <c r="E224" s="37">
        <v>29304.206699999999</v>
      </c>
      <c r="F224" s="37">
        <v>49457.154799999997</v>
      </c>
      <c r="G224" s="37">
        <v>64199.137799999997</v>
      </c>
      <c r="H224" s="37">
        <v>42172.462299999999</v>
      </c>
      <c r="I224" s="38">
        <v>14.81</v>
      </c>
      <c r="J224" s="38">
        <v>1.31</v>
      </c>
      <c r="K224" s="38">
        <v>10.45</v>
      </c>
      <c r="L224" s="38">
        <v>172.33349999999999</v>
      </c>
      <c r="M224" s="39" t="s">
        <v>95</v>
      </c>
      <c r="O224" s="20"/>
      <c r="P224" s="32"/>
      <c r="Q224" s="32"/>
      <c r="R224" s="33"/>
      <c r="S224" s="20"/>
      <c r="T224" s="20"/>
      <c r="U224" s="20"/>
    </row>
    <row r="225" spans="1:21" s="31" customFormat="1" ht="13.5" customHeight="1">
      <c r="A225" s="25" t="s">
        <v>311</v>
      </c>
      <c r="B225" s="26">
        <v>1.0649999999999999</v>
      </c>
      <c r="C225" s="27">
        <v>29616.055700000001</v>
      </c>
      <c r="D225" s="28">
        <v>24234.951099999998</v>
      </c>
      <c r="E225" s="28">
        <v>26546.4558</v>
      </c>
      <c r="F225" s="28">
        <v>35849.1996</v>
      </c>
      <c r="G225" s="28">
        <v>44940.426899999999</v>
      </c>
      <c r="H225" s="28">
        <v>34181.17</v>
      </c>
      <c r="I225" s="29">
        <v>14.07</v>
      </c>
      <c r="J225" s="29">
        <v>2.74</v>
      </c>
      <c r="K225" s="29">
        <v>10.99</v>
      </c>
      <c r="L225" s="29">
        <v>174.47040000000001</v>
      </c>
      <c r="M225" s="30" t="s">
        <v>93</v>
      </c>
      <c r="O225" s="20"/>
      <c r="P225" s="32"/>
      <c r="Q225" s="32"/>
      <c r="R225" s="33"/>
      <c r="S225" s="20"/>
      <c r="T225" s="20"/>
      <c r="U225" s="20"/>
    </row>
    <row r="226" spans="1:21" s="31" customFormat="1" ht="13.5" customHeight="1">
      <c r="A226" s="25" t="s">
        <v>312</v>
      </c>
      <c r="B226" s="26">
        <v>1.2504</v>
      </c>
      <c r="C226" s="27">
        <v>29398.805499999999</v>
      </c>
      <c r="D226" s="28">
        <v>17382.071499999998</v>
      </c>
      <c r="E226" s="28">
        <v>21718.9552</v>
      </c>
      <c r="F226" s="28">
        <v>50755.688600000001</v>
      </c>
      <c r="G226" s="28">
        <v>67968.4035</v>
      </c>
      <c r="H226" s="28">
        <v>38694.410499999998</v>
      </c>
      <c r="I226" s="29">
        <v>10.02</v>
      </c>
      <c r="J226" s="29">
        <v>1.22</v>
      </c>
      <c r="K226" s="29">
        <v>10.1</v>
      </c>
      <c r="L226" s="29">
        <v>172.9385</v>
      </c>
      <c r="M226" s="30" t="s">
        <v>129</v>
      </c>
      <c r="O226" s="20"/>
      <c r="P226" s="32"/>
      <c r="Q226" s="32"/>
      <c r="R226" s="33"/>
      <c r="S226" s="20"/>
      <c r="T226" s="20"/>
      <c r="U226" s="20"/>
    </row>
    <row r="227" spans="1:21" s="31" customFormat="1" ht="13.5" customHeight="1">
      <c r="A227" s="25" t="s">
        <v>313</v>
      </c>
      <c r="B227" s="26">
        <v>4.2389999999999999</v>
      </c>
      <c r="C227" s="27">
        <v>36642.862999999998</v>
      </c>
      <c r="D227" s="28">
        <v>27960.8145</v>
      </c>
      <c r="E227" s="28">
        <v>32328.592000000001</v>
      </c>
      <c r="F227" s="28">
        <v>40769.5579</v>
      </c>
      <c r="G227" s="28">
        <v>46262.873599999999</v>
      </c>
      <c r="H227" s="28">
        <v>37187.689100000003</v>
      </c>
      <c r="I227" s="29">
        <v>16.47</v>
      </c>
      <c r="J227" s="29">
        <v>2.0699999999999998</v>
      </c>
      <c r="K227" s="29">
        <v>12.27</v>
      </c>
      <c r="L227" s="29">
        <v>172.93960000000001</v>
      </c>
      <c r="M227" s="30" t="s">
        <v>95</v>
      </c>
      <c r="O227" s="20"/>
      <c r="P227" s="32"/>
      <c r="Q227" s="32"/>
      <c r="R227" s="33"/>
      <c r="S227" s="20"/>
      <c r="T227" s="20"/>
      <c r="U227" s="20"/>
    </row>
    <row r="228" spans="1:21" s="31" customFormat="1" ht="13.5" customHeight="1">
      <c r="A228" s="25" t="s">
        <v>314</v>
      </c>
      <c r="B228" s="26">
        <v>0.57320000000000004</v>
      </c>
      <c r="C228" s="27">
        <v>22752.125800000002</v>
      </c>
      <c r="D228" s="28">
        <v>17168.952099999999</v>
      </c>
      <c r="E228" s="28">
        <v>19321.073199999999</v>
      </c>
      <c r="F228" s="28">
        <v>24937.153200000001</v>
      </c>
      <c r="G228" s="28">
        <v>29912.0828</v>
      </c>
      <c r="H228" s="28">
        <v>23331.2736</v>
      </c>
      <c r="I228" s="29">
        <v>13.3</v>
      </c>
      <c r="J228" s="29">
        <v>3.15</v>
      </c>
      <c r="K228" s="29">
        <v>10.029999999999999</v>
      </c>
      <c r="L228" s="29">
        <v>173.9144</v>
      </c>
      <c r="M228" s="30" t="s">
        <v>95</v>
      </c>
      <c r="O228" s="20"/>
      <c r="P228" s="32"/>
      <c r="Q228" s="32"/>
      <c r="R228" s="33"/>
      <c r="S228" s="20"/>
      <c r="T228" s="20"/>
      <c r="U228" s="20"/>
    </row>
    <row r="229" spans="1:21" s="31" customFormat="1" ht="13.5" customHeight="1">
      <c r="A229" s="25" t="s">
        <v>315</v>
      </c>
      <c r="B229" s="26">
        <v>0.59889999999999999</v>
      </c>
      <c r="C229" s="27">
        <v>33072.408199999998</v>
      </c>
      <c r="D229" s="28">
        <v>24308.536499999998</v>
      </c>
      <c r="E229" s="28">
        <v>24778.574400000001</v>
      </c>
      <c r="F229" s="28">
        <v>36215.212500000001</v>
      </c>
      <c r="G229" s="28">
        <v>43025.629699999998</v>
      </c>
      <c r="H229" s="28">
        <v>32624.817299999999</v>
      </c>
      <c r="I229" s="29">
        <v>9.35</v>
      </c>
      <c r="J229" s="29">
        <v>1.04</v>
      </c>
      <c r="K229" s="29">
        <v>9.74</v>
      </c>
      <c r="L229" s="29">
        <v>176.60579999999999</v>
      </c>
      <c r="M229" s="30" t="s">
        <v>129</v>
      </c>
      <c r="O229" s="20"/>
      <c r="P229" s="32"/>
      <c r="Q229" s="32"/>
      <c r="R229" s="33"/>
      <c r="S229" s="20"/>
      <c r="T229" s="20"/>
      <c r="U229" s="20"/>
    </row>
    <row r="230" spans="1:21" s="31" customFormat="1" ht="13.5" customHeight="1">
      <c r="A230" s="25" t="s">
        <v>316</v>
      </c>
      <c r="B230" s="26">
        <v>4.5545999999999998</v>
      </c>
      <c r="C230" s="27">
        <v>27472.365099999999</v>
      </c>
      <c r="D230" s="28">
        <v>16421.374299999999</v>
      </c>
      <c r="E230" s="28">
        <v>18483.928800000002</v>
      </c>
      <c r="F230" s="28">
        <v>36172.7016</v>
      </c>
      <c r="G230" s="28">
        <v>45872.428399999997</v>
      </c>
      <c r="H230" s="28">
        <v>29670.3685</v>
      </c>
      <c r="I230" s="29">
        <v>13.7</v>
      </c>
      <c r="J230" s="29">
        <v>0.59</v>
      </c>
      <c r="K230" s="29">
        <v>12.63</v>
      </c>
      <c r="L230" s="29">
        <v>171.91040000000001</v>
      </c>
      <c r="M230" s="30" t="s">
        <v>93</v>
      </c>
      <c r="O230" s="20"/>
      <c r="P230" s="32"/>
      <c r="Q230" s="32"/>
      <c r="R230" s="33"/>
      <c r="S230" s="20"/>
      <c r="T230" s="20"/>
      <c r="U230" s="20"/>
    </row>
    <row r="231" spans="1:21" s="31" customFormat="1" ht="13.5" customHeight="1">
      <c r="A231" s="34" t="s">
        <v>317</v>
      </c>
      <c r="B231" s="35">
        <v>3.7789000000000001</v>
      </c>
      <c r="C231" s="36">
        <v>27691.208900000001</v>
      </c>
      <c r="D231" s="37">
        <v>16216.7279</v>
      </c>
      <c r="E231" s="37">
        <v>18098.270799999998</v>
      </c>
      <c r="F231" s="37">
        <v>35742.133399999999</v>
      </c>
      <c r="G231" s="37">
        <v>44138.769099999998</v>
      </c>
      <c r="H231" s="37">
        <v>29201.939399999999</v>
      </c>
      <c r="I231" s="38">
        <v>12.66</v>
      </c>
      <c r="J231" s="38">
        <v>0.34</v>
      </c>
      <c r="K231" s="38">
        <v>11.93</v>
      </c>
      <c r="L231" s="38">
        <v>171.99</v>
      </c>
      <c r="M231" s="39" t="s">
        <v>93</v>
      </c>
      <c r="O231" s="20"/>
      <c r="P231" s="32"/>
      <c r="Q231" s="32"/>
      <c r="R231" s="33"/>
      <c r="S231" s="20"/>
      <c r="T231" s="20"/>
      <c r="U231" s="20"/>
    </row>
    <row r="232" spans="1:21" s="31" customFormat="1" ht="13.5" customHeight="1">
      <c r="A232" s="25" t="s">
        <v>318</v>
      </c>
      <c r="B232" s="26">
        <v>1.6826000000000001</v>
      </c>
      <c r="C232" s="27">
        <v>35909.1319</v>
      </c>
      <c r="D232" s="28">
        <v>22778.213899999999</v>
      </c>
      <c r="E232" s="28">
        <v>26923.669699999999</v>
      </c>
      <c r="F232" s="28">
        <v>43370.338499999998</v>
      </c>
      <c r="G232" s="28">
        <v>54999.258600000001</v>
      </c>
      <c r="H232" s="28">
        <v>38299.784599999999</v>
      </c>
      <c r="I232" s="29">
        <v>9.2200000000000006</v>
      </c>
      <c r="J232" s="29">
        <v>3.23</v>
      </c>
      <c r="K232" s="29">
        <v>23.7</v>
      </c>
      <c r="L232" s="29">
        <v>175.2003</v>
      </c>
      <c r="M232" s="30" t="s">
        <v>93</v>
      </c>
      <c r="O232" s="20"/>
      <c r="P232" s="32"/>
      <c r="Q232" s="32"/>
      <c r="R232" s="33"/>
      <c r="S232" s="20"/>
      <c r="T232" s="20"/>
      <c r="U232" s="20"/>
    </row>
    <row r="233" spans="1:21" s="31" customFormat="1" ht="13.5" customHeight="1">
      <c r="A233" s="25" t="s">
        <v>319</v>
      </c>
      <c r="B233" s="26">
        <v>18.147500000000001</v>
      </c>
      <c r="C233" s="27">
        <v>41893.356200000002</v>
      </c>
      <c r="D233" s="28">
        <v>21314.650699999998</v>
      </c>
      <c r="E233" s="28">
        <v>31293.175899999998</v>
      </c>
      <c r="F233" s="28">
        <v>59582.315999999999</v>
      </c>
      <c r="G233" s="28">
        <v>85307.384900000005</v>
      </c>
      <c r="H233" s="28">
        <v>49416.539700000001</v>
      </c>
      <c r="I233" s="29">
        <v>14.45</v>
      </c>
      <c r="J233" s="29">
        <v>2.19</v>
      </c>
      <c r="K233" s="29">
        <v>10.01</v>
      </c>
      <c r="L233" s="29">
        <v>176.40950000000001</v>
      </c>
      <c r="M233" s="30" t="s">
        <v>95</v>
      </c>
      <c r="O233" s="20"/>
      <c r="P233" s="32"/>
      <c r="Q233" s="32"/>
      <c r="R233" s="33"/>
      <c r="S233" s="20"/>
      <c r="T233" s="20"/>
      <c r="U233" s="20"/>
    </row>
    <row r="234" spans="1:21" s="31" customFormat="1" ht="13.5" customHeight="1">
      <c r="A234" s="25" t="s">
        <v>320</v>
      </c>
      <c r="B234" s="26">
        <v>10.755000000000001</v>
      </c>
      <c r="C234" s="27">
        <v>44246.948799999998</v>
      </c>
      <c r="D234" s="28">
        <v>27839.922299999998</v>
      </c>
      <c r="E234" s="28">
        <v>33525.519399999997</v>
      </c>
      <c r="F234" s="28">
        <v>60038.587800000001</v>
      </c>
      <c r="G234" s="28">
        <v>81888.695399999997</v>
      </c>
      <c r="H234" s="28">
        <v>52273.749300000003</v>
      </c>
      <c r="I234" s="29">
        <v>10.84</v>
      </c>
      <c r="J234" s="29">
        <v>3.06</v>
      </c>
      <c r="K234" s="29">
        <v>10.01</v>
      </c>
      <c r="L234" s="29">
        <v>172.8092</v>
      </c>
      <c r="M234" s="30" t="s">
        <v>95</v>
      </c>
      <c r="O234" s="20"/>
      <c r="P234" s="32"/>
      <c r="Q234" s="32"/>
      <c r="R234" s="33"/>
      <c r="S234" s="20"/>
      <c r="T234" s="20"/>
      <c r="U234" s="20"/>
    </row>
    <row r="235" spans="1:21" s="31" customFormat="1" ht="13.5" customHeight="1">
      <c r="A235" s="25" t="s">
        <v>321</v>
      </c>
      <c r="B235" s="26">
        <v>9.7247000000000003</v>
      </c>
      <c r="C235" s="27">
        <v>42081.094499999999</v>
      </c>
      <c r="D235" s="28">
        <v>21776.4552</v>
      </c>
      <c r="E235" s="28">
        <v>32065.809700000002</v>
      </c>
      <c r="F235" s="28">
        <v>59008.669300000001</v>
      </c>
      <c r="G235" s="28">
        <v>76116.361000000004</v>
      </c>
      <c r="H235" s="28">
        <v>47852.072699999997</v>
      </c>
      <c r="I235" s="29">
        <v>13.99</v>
      </c>
      <c r="J235" s="29">
        <v>3.09</v>
      </c>
      <c r="K235" s="29">
        <v>10.57</v>
      </c>
      <c r="L235" s="29">
        <v>173.14859999999999</v>
      </c>
      <c r="M235" s="30" t="s">
        <v>95</v>
      </c>
      <c r="O235" s="20"/>
      <c r="P235" s="32"/>
      <c r="Q235" s="32"/>
      <c r="R235" s="33"/>
      <c r="S235" s="20"/>
      <c r="T235" s="20"/>
      <c r="U235" s="20"/>
    </row>
    <row r="236" spans="1:21" s="31" customFormat="1" ht="13.5" customHeight="1">
      <c r="A236" s="25" t="s">
        <v>322</v>
      </c>
      <c r="B236" s="26">
        <v>1.1920999999999999</v>
      </c>
      <c r="C236" s="27">
        <v>31127.579399999999</v>
      </c>
      <c r="D236" s="28">
        <v>15592.0535</v>
      </c>
      <c r="E236" s="28">
        <v>21513.9166</v>
      </c>
      <c r="F236" s="28">
        <v>41621.237699999998</v>
      </c>
      <c r="G236" s="28">
        <v>56607.5893</v>
      </c>
      <c r="H236" s="28">
        <v>34552.5507</v>
      </c>
      <c r="I236" s="29">
        <v>11.7</v>
      </c>
      <c r="J236" s="29">
        <v>2.37</v>
      </c>
      <c r="K236" s="29">
        <v>10.32</v>
      </c>
      <c r="L236" s="29">
        <v>172.84309999999999</v>
      </c>
      <c r="M236" s="30" t="s">
        <v>129</v>
      </c>
      <c r="O236" s="20"/>
      <c r="P236" s="32"/>
      <c r="Q236" s="32"/>
      <c r="R236" s="33"/>
      <c r="S236" s="20"/>
      <c r="T236" s="20"/>
      <c r="U236" s="20"/>
    </row>
    <row r="237" spans="1:21" s="31" customFormat="1" ht="13.5" customHeight="1">
      <c r="A237" s="25" t="s">
        <v>323</v>
      </c>
      <c r="B237" s="26">
        <v>1.4381999999999999</v>
      </c>
      <c r="C237" s="27">
        <v>40470.1103</v>
      </c>
      <c r="D237" s="28">
        <v>31114.302500000002</v>
      </c>
      <c r="E237" s="28">
        <v>35621.716200000003</v>
      </c>
      <c r="F237" s="28">
        <v>46868.44</v>
      </c>
      <c r="G237" s="28">
        <v>53743.837500000001</v>
      </c>
      <c r="H237" s="28">
        <v>42390.097600000001</v>
      </c>
      <c r="I237" s="29">
        <v>9.7100000000000009</v>
      </c>
      <c r="J237" s="29">
        <v>7.43</v>
      </c>
      <c r="K237" s="29">
        <v>11.12</v>
      </c>
      <c r="L237" s="29">
        <v>170.59899999999999</v>
      </c>
      <c r="M237" s="30" t="s">
        <v>95</v>
      </c>
      <c r="O237" s="20"/>
      <c r="P237" s="32"/>
      <c r="Q237" s="32"/>
      <c r="R237" s="33"/>
      <c r="S237" s="20"/>
      <c r="T237" s="20"/>
      <c r="U237" s="20"/>
    </row>
    <row r="238" spans="1:21" s="31" customFormat="1" ht="13.5" customHeight="1">
      <c r="A238" s="25" t="s">
        <v>324</v>
      </c>
      <c r="B238" s="26">
        <v>3.137</v>
      </c>
      <c r="C238" s="27">
        <v>38388.275600000001</v>
      </c>
      <c r="D238" s="28">
        <v>26243.4123</v>
      </c>
      <c r="E238" s="28">
        <v>32451.284199999998</v>
      </c>
      <c r="F238" s="28">
        <v>51161.484499999999</v>
      </c>
      <c r="G238" s="28">
        <v>70108.811100000006</v>
      </c>
      <c r="H238" s="28">
        <v>45207.914499999999</v>
      </c>
      <c r="I238" s="29">
        <v>15.52</v>
      </c>
      <c r="J238" s="29">
        <v>3.09</v>
      </c>
      <c r="K238" s="29">
        <v>9.25</v>
      </c>
      <c r="L238" s="29">
        <v>174.0831</v>
      </c>
      <c r="M238" s="30" t="s">
        <v>95</v>
      </c>
      <c r="O238" s="20"/>
      <c r="P238" s="32"/>
      <c r="Q238" s="32"/>
      <c r="R238" s="33"/>
      <c r="S238" s="20"/>
      <c r="T238" s="20"/>
      <c r="U238" s="20"/>
    </row>
    <row r="239" spans="1:21" s="31" customFormat="1" ht="13.5" customHeight="1">
      <c r="A239" s="25" t="s">
        <v>325</v>
      </c>
      <c r="B239" s="26">
        <v>72.614699999999999</v>
      </c>
      <c r="C239" s="27">
        <v>26183.3249</v>
      </c>
      <c r="D239" s="28">
        <v>16012.5852</v>
      </c>
      <c r="E239" s="28">
        <v>19509.157999999999</v>
      </c>
      <c r="F239" s="28">
        <v>33207.902600000001</v>
      </c>
      <c r="G239" s="28">
        <v>41654.699000000001</v>
      </c>
      <c r="H239" s="28">
        <v>28517.0831</v>
      </c>
      <c r="I239" s="29">
        <v>12.22</v>
      </c>
      <c r="J239" s="29">
        <v>0.72</v>
      </c>
      <c r="K239" s="29">
        <v>10.61</v>
      </c>
      <c r="L239" s="29">
        <v>172.4718</v>
      </c>
      <c r="M239" s="30" t="s">
        <v>95</v>
      </c>
      <c r="O239" s="20"/>
      <c r="P239" s="32"/>
      <c r="Q239" s="32"/>
      <c r="R239" s="33"/>
      <c r="S239" s="20"/>
      <c r="T239" s="20"/>
      <c r="U239" s="20"/>
    </row>
    <row r="240" spans="1:21" s="31" customFormat="1" ht="13.5" customHeight="1">
      <c r="A240" s="25" t="s">
        <v>326</v>
      </c>
      <c r="B240" s="26">
        <v>14.8827</v>
      </c>
      <c r="C240" s="27">
        <v>31921.468700000001</v>
      </c>
      <c r="D240" s="28">
        <v>18739.5</v>
      </c>
      <c r="E240" s="28">
        <v>24154.2582</v>
      </c>
      <c r="F240" s="28">
        <v>39305.819900000002</v>
      </c>
      <c r="G240" s="28">
        <v>47255.704599999997</v>
      </c>
      <c r="H240" s="28">
        <v>33127.428</v>
      </c>
      <c r="I240" s="29">
        <v>13.66</v>
      </c>
      <c r="J240" s="29">
        <v>1.23</v>
      </c>
      <c r="K240" s="29">
        <v>11.08</v>
      </c>
      <c r="L240" s="29">
        <v>172.21029999999999</v>
      </c>
      <c r="M240" s="30" t="s">
        <v>95</v>
      </c>
      <c r="O240" s="20"/>
      <c r="P240" s="32"/>
      <c r="Q240" s="32"/>
      <c r="R240" s="33"/>
      <c r="S240" s="20"/>
      <c r="T240" s="20"/>
      <c r="U240" s="20"/>
    </row>
    <row r="241" spans="1:21" s="31" customFormat="1" ht="13.5" customHeight="1">
      <c r="A241" s="25" t="s">
        <v>327</v>
      </c>
      <c r="B241" s="26">
        <v>3.0769000000000002</v>
      </c>
      <c r="C241" s="27">
        <v>31148.145700000001</v>
      </c>
      <c r="D241" s="28">
        <v>24849.738099999999</v>
      </c>
      <c r="E241" s="28">
        <v>27169.842799999999</v>
      </c>
      <c r="F241" s="28">
        <v>38327.673499999997</v>
      </c>
      <c r="G241" s="28">
        <v>45495.791599999997</v>
      </c>
      <c r="H241" s="28">
        <v>34236.699500000002</v>
      </c>
      <c r="I241" s="29">
        <v>14.48</v>
      </c>
      <c r="J241" s="29">
        <v>1.33</v>
      </c>
      <c r="K241" s="29">
        <v>11.36</v>
      </c>
      <c r="L241" s="29">
        <v>172.14410000000001</v>
      </c>
      <c r="M241" s="30" t="s">
        <v>95</v>
      </c>
      <c r="O241" s="20"/>
      <c r="P241" s="32"/>
      <c r="Q241" s="32"/>
      <c r="R241" s="33"/>
      <c r="S241" s="20"/>
      <c r="T241" s="20"/>
      <c r="U241" s="20"/>
    </row>
    <row r="242" spans="1:21" s="31" customFormat="1" ht="13.5" customHeight="1">
      <c r="A242" s="34" t="s">
        <v>328</v>
      </c>
      <c r="B242" s="35">
        <v>1.5290999999999999</v>
      </c>
      <c r="C242" s="36">
        <v>29370.492099999999</v>
      </c>
      <c r="D242" s="37">
        <v>24598.112000000001</v>
      </c>
      <c r="E242" s="37">
        <v>26628.149000000001</v>
      </c>
      <c r="F242" s="37">
        <v>34807.5524</v>
      </c>
      <c r="G242" s="37">
        <v>44204.9833</v>
      </c>
      <c r="H242" s="37">
        <v>32633.752799999998</v>
      </c>
      <c r="I242" s="38">
        <v>17.53</v>
      </c>
      <c r="J242" s="38">
        <v>1.44</v>
      </c>
      <c r="K242" s="38">
        <v>11.92</v>
      </c>
      <c r="L242" s="38">
        <v>171.94990000000001</v>
      </c>
      <c r="M242" s="39" t="s">
        <v>95</v>
      </c>
      <c r="O242" s="20"/>
      <c r="P242" s="32"/>
      <c r="Q242" s="32"/>
      <c r="R242" s="33"/>
      <c r="S242" s="20"/>
      <c r="T242" s="20"/>
      <c r="U242" s="20"/>
    </row>
    <row r="243" spans="1:21" s="31" customFormat="1" ht="13.5" customHeight="1">
      <c r="A243" s="34" t="s">
        <v>329</v>
      </c>
      <c r="B243" s="35">
        <v>1.2123999999999999</v>
      </c>
      <c r="C243" s="36">
        <v>33333.690999999999</v>
      </c>
      <c r="D243" s="37">
        <v>25886.992999999999</v>
      </c>
      <c r="E243" s="37">
        <v>28034.135699999999</v>
      </c>
      <c r="F243" s="37">
        <v>39084.730900000002</v>
      </c>
      <c r="G243" s="37">
        <v>44660.2189</v>
      </c>
      <c r="H243" s="37">
        <v>35222.946199999998</v>
      </c>
      <c r="I243" s="38">
        <v>9.64</v>
      </c>
      <c r="J243" s="38">
        <v>1.24</v>
      </c>
      <c r="K243" s="38">
        <v>10.63</v>
      </c>
      <c r="L243" s="38">
        <v>172.309</v>
      </c>
      <c r="M243" s="39" t="s">
        <v>95</v>
      </c>
      <c r="O243" s="20"/>
      <c r="P243" s="32"/>
      <c r="Q243" s="32"/>
      <c r="R243" s="33"/>
      <c r="S243" s="20"/>
      <c r="T243" s="20"/>
      <c r="U243" s="20"/>
    </row>
    <row r="244" spans="1:21" s="31" customFormat="1" ht="13.5" customHeight="1">
      <c r="A244" s="25" t="s">
        <v>330</v>
      </c>
      <c r="B244" s="26">
        <v>8.3259000000000007</v>
      </c>
      <c r="C244" s="27">
        <v>28235.572400000001</v>
      </c>
      <c r="D244" s="28">
        <v>24016.984899999999</v>
      </c>
      <c r="E244" s="28">
        <v>26419.325199999999</v>
      </c>
      <c r="F244" s="28">
        <v>30995.966100000001</v>
      </c>
      <c r="G244" s="28">
        <v>34081.100200000001</v>
      </c>
      <c r="H244" s="28">
        <v>28940.6996</v>
      </c>
      <c r="I244" s="29">
        <v>13.68</v>
      </c>
      <c r="J244" s="29">
        <v>1.24</v>
      </c>
      <c r="K244" s="29">
        <v>11.3</v>
      </c>
      <c r="L244" s="29">
        <v>171.18879999999999</v>
      </c>
      <c r="M244" s="30" t="s">
        <v>195</v>
      </c>
      <c r="O244" s="20"/>
      <c r="P244" s="32"/>
      <c r="Q244" s="32"/>
      <c r="R244" s="33"/>
      <c r="S244" s="20"/>
      <c r="T244" s="20"/>
      <c r="U244" s="20"/>
    </row>
    <row r="245" spans="1:21" s="31" customFormat="1" ht="13.5" customHeight="1">
      <c r="A245" s="25" t="s">
        <v>331</v>
      </c>
      <c r="B245" s="26">
        <v>3.1122999999999998</v>
      </c>
      <c r="C245" s="27">
        <v>25396.575099999998</v>
      </c>
      <c r="D245" s="28">
        <v>20203.5</v>
      </c>
      <c r="E245" s="28">
        <v>22019.527999999998</v>
      </c>
      <c r="F245" s="28">
        <v>30639.663199999999</v>
      </c>
      <c r="G245" s="28">
        <v>40399.599499999997</v>
      </c>
      <c r="H245" s="28">
        <v>27989.5373</v>
      </c>
      <c r="I245" s="29">
        <v>13.58</v>
      </c>
      <c r="J245" s="29">
        <v>5.0199999999999996</v>
      </c>
      <c r="K245" s="29">
        <v>35.32</v>
      </c>
      <c r="L245" s="29">
        <v>168.98990000000001</v>
      </c>
      <c r="M245" s="30" t="s">
        <v>95</v>
      </c>
      <c r="O245" s="20"/>
      <c r="P245" s="32"/>
      <c r="Q245" s="32"/>
      <c r="R245" s="33"/>
      <c r="S245" s="20"/>
      <c r="T245" s="20"/>
      <c r="U245" s="20"/>
    </row>
    <row r="246" spans="1:21" s="31" customFormat="1" ht="13.5" customHeight="1">
      <c r="A246" s="34" t="s">
        <v>332</v>
      </c>
      <c r="B246" s="35">
        <v>1.1436999999999999</v>
      </c>
      <c r="C246" s="36">
        <v>23137.167300000001</v>
      </c>
      <c r="D246" s="37">
        <v>20600.223399999999</v>
      </c>
      <c r="E246" s="37">
        <v>21625.461899999998</v>
      </c>
      <c r="F246" s="37">
        <v>25685.539000000001</v>
      </c>
      <c r="G246" s="37">
        <v>29088.648499999999</v>
      </c>
      <c r="H246" s="37">
        <v>24560.8537</v>
      </c>
      <c r="I246" s="38">
        <v>15.88</v>
      </c>
      <c r="J246" s="38">
        <v>3.8</v>
      </c>
      <c r="K246" s="38">
        <v>35.450000000000003</v>
      </c>
      <c r="L246" s="38">
        <v>169.11060000000001</v>
      </c>
      <c r="M246" s="39" t="s">
        <v>95</v>
      </c>
      <c r="O246" s="20"/>
      <c r="P246" s="32"/>
      <c r="Q246" s="32"/>
      <c r="R246" s="33"/>
      <c r="S246" s="20"/>
      <c r="T246" s="20"/>
      <c r="U246" s="20"/>
    </row>
    <row r="247" spans="1:21" s="31" customFormat="1" ht="13.5" customHeight="1">
      <c r="A247" s="25" t="s">
        <v>333</v>
      </c>
      <c r="B247" s="26">
        <v>1.4987999999999999</v>
      </c>
      <c r="C247" s="27">
        <v>32645.874599999999</v>
      </c>
      <c r="D247" s="28">
        <v>23379.4375</v>
      </c>
      <c r="E247" s="28">
        <v>28471.010300000002</v>
      </c>
      <c r="F247" s="28">
        <v>42366.285300000003</v>
      </c>
      <c r="G247" s="28">
        <v>56524.242400000003</v>
      </c>
      <c r="H247" s="28">
        <v>37341.766600000003</v>
      </c>
      <c r="I247" s="29">
        <v>17.47</v>
      </c>
      <c r="J247" s="29">
        <v>0.39</v>
      </c>
      <c r="K247" s="29">
        <v>11.48</v>
      </c>
      <c r="L247" s="29">
        <v>172.1712</v>
      </c>
      <c r="M247" s="30" t="s">
        <v>95</v>
      </c>
      <c r="O247" s="20"/>
      <c r="P247" s="32"/>
      <c r="Q247" s="32"/>
      <c r="R247" s="33"/>
      <c r="S247" s="20"/>
      <c r="T247" s="20"/>
      <c r="U247" s="20"/>
    </row>
    <row r="248" spans="1:21" s="31" customFormat="1" ht="13.5" customHeight="1">
      <c r="A248" s="25" t="s">
        <v>334</v>
      </c>
      <c r="B248" s="26">
        <v>2.1894</v>
      </c>
      <c r="C248" s="27">
        <v>28249.683700000001</v>
      </c>
      <c r="D248" s="28">
        <v>17858.876899999999</v>
      </c>
      <c r="E248" s="28">
        <v>20760.246599999999</v>
      </c>
      <c r="F248" s="28">
        <v>36903.455600000001</v>
      </c>
      <c r="G248" s="28">
        <v>47950.428200000002</v>
      </c>
      <c r="H248" s="28">
        <v>30711.168799999999</v>
      </c>
      <c r="I248" s="29">
        <v>14.34</v>
      </c>
      <c r="J248" s="29">
        <v>0.84</v>
      </c>
      <c r="K248" s="29">
        <v>23.78</v>
      </c>
      <c r="L248" s="29">
        <v>172.78550000000001</v>
      </c>
      <c r="M248" s="30" t="s">
        <v>93</v>
      </c>
      <c r="O248" s="20"/>
      <c r="P248" s="32"/>
      <c r="Q248" s="32"/>
      <c r="R248" s="33"/>
      <c r="S248" s="20"/>
      <c r="T248" s="20"/>
      <c r="U248" s="20"/>
    </row>
    <row r="249" spans="1:21" s="31" customFormat="1" ht="13.5" customHeight="1">
      <c r="A249" s="34" t="s">
        <v>335</v>
      </c>
      <c r="B249" s="35">
        <v>1.8462000000000001</v>
      </c>
      <c r="C249" s="36">
        <v>27387.430400000001</v>
      </c>
      <c r="D249" s="37">
        <v>17641.5481</v>
      </c>
      <c r="E249" s="37">
        <v>19367.995699999999</v>
      </c>
      <c r="F249" s="37">
        <v>35148.4882</v>
      </c>
      <c r="G249" s="37">
        <v>44326.821499999998</v>
      </c>
      <c r="H249" s="37">
        <v>28947.8639</v>
      </c>
      <c r="I249" s="38">
        <v>16.36</v>
      </c>
      <c r="J249" s="38">
        <v>0.75</v>
      </c>
      <c r="K249" s="38">
        <v>24.2</v>
      </c>
      <c r="L249" s="38">
        <v>172.23830000000001</v>
      </c>
      <c r="M249" s="39" t="s">
        <v>93</v>
      </c>
      <c r="O249" s="20"/>
      <c r="P249" s="32"/>
      <c r="Q249" s="32"/>
      <c r="R249" s="33"/>
      <c r="S249" s="20"/>
      <c r="T249" s="20"/>
      <c r="U249" s="20"/>
    </row>
    <row r="250" spans="1:21" s="31" customFormat="1" ht="13.5" customHeight="1">
      <c r="A250" s="25" t="s">
        <v>336</v>
      </c>
      <c r="B250" s="26">
        <v>16.971699999999998</v>
      </c>
      <c r="C250" s="27">
        <v>33086.522900000004</v>
      </c>
      <c r="D250" s="28">
        <v>23394.873599999999</v>
      </c>
      <c r="E250" s="28">
        <v>27317.464599999999</v>
      </c>
      <c r="F250" s="28">
        <v>41475.9548</v>
      </c>
      <c r="G250" s="28">
        <v>51350.192499999997</v>
      </c>
      <c r="H250" s="28">
        <v>35842.995799999997</v>
      </c>
      <c r="I250" s="29">
        <v>17.440000000000001</v>
      </c>
      <c r="J250" s="29">
        <v>2.58</v>
      </c>
      <c r="K250" s="29">
        <v>11.24</v>
      </c>
      <c r="L250" s="29">
        <v>173.26419999999999</v>
      </c>
      <c r="M250" s="30" t="s">
        <v>95</v>
      </c>
      <c r="O250" s="20"/>
      <c r="P250" s="32"/>
      <c r="Q250" s="32"/>
      <c r="R250" s="33"/>
      <c r="S250" s="20"/>
      <c r="T250" s="20"/>
      <c r="U250" s="20"/>
    </row>
    <row r="251" spans="1:21" s="31" customFormat="1" ht="13.5" customHeight="1">
      <c r="A251" s="25" t="s">
        <v>337</v>
      </c>
      <c r="B251" s="26">
        <v>1.1402000000000001</v>
      </c>
      <c r="C251" s="27">
        <v>30695.864099999999</v>
      </c>
      <c r="D251" s="28">
        <v>20893.602999999999</v>
      </c>
      <c r="E251" s="28">
        <v>25648.7549</v>
      </c>
      <c r="F251" s="28">
        <v>38587.507400000002</v>
      </c>
      <c r="G251" s="28">
        <v>47156.142599999999</v>
      </c>
      <c r="H251" s="28">
        <v>33492.232499999998</v>
      </c>
      <c r="I251" s="29">
        <v>17.760000000000002</v>
      </c>
      <c r="J251" s="29">
        <v>3.61</v>
      </c>
      <c r="K251" s="29">
        <v>12.15</v>
      </c>
      <c r="L251" s="29">
        <v>168.15180000000001</v>
      </c>
      <c r="M251" s="30" t="s">
        <v>95</v>
      </c>
      <c r="O251" s="20"/>
      <c r="P251" s="32"/>
      <c r="Q251" s="32"/>
      <c r="R251" s="33"/>
      <c r="S251" s="20"/>
      <c r="T251" s="20"/>
      <c r="U251" s="20"/>
    </row>
    <row r="252" spans="1:21" s="31" customFormat="1" ht="13.5" customHeight="1">
      <c r="A252" s="25" t="s">
        <v>338</v>
      </c>
      <c r="B252" s="26">
        <v>4.8959000000000001</v>
      </c>
      <c r="C252" s="27">
        <v>25633.827399999998</v>
      </c>
      <c r="D252" s="28">
        <v>18228.2693</v>
      </c>
      <c r="E252" s="28">
        <v>21444.829300000001</v>
      </c>
      <c r="F252" s="28">
        <v>30198.272700000001</v>
      </c>
      <c r="G252" s="28">
        <v>35755.437700000002</v>
      </c>
      <c r="H252" s="28">
        <v>26428.195500000002</v>
      </c>
      <c r="I252" s="29">
        <v>7.87</v>
      </c>
      <c r="J252" s="29">
        <v>5.17</v>
      </c>
      <c r="K252" s="29">
        <v>24.8</v>
      </c>
      <c r="L252" s="29">
        <v>174.7321</v>
      </c>
      <c r="M252" s="30" t="s">
        <v>95</v>
      </c>
      <c r="O252" s="20"/>
      <c r="P252" s="32"/>
      <c r="Q252" s="32"/>
      <c r="R252" s="33"/>
      <c r="S252" s="20"/>
      <c r="T252" s="20"/>
      <c r="U252" s="20"/>
    </row>
    <row r="253" spans="1:21" s="31" customFormat="1" ht="13.5" customHeight="1">
      <c r="A253" s="25" t="s">
        <v>339</v>
      </c>
      <c r="B253" s="26">
        <v>0.84050000000000002</v>
      </c>
      <c r="C253" s="27">
        <v>29058.476600000002</v>
      </c>
      <c r="D253" s="28">
        <v>23645.623100000001</v>
      </c>
      <c r="E253" s="28">
        <v>26607.258999999998</v>
      </c>
      <c r="F253" s="28">
        <v>33345.623800000001</v>
      </c>
      <c r="G253" s="28">
        <v>38801.738100000002</v>
      </c>
      <c r="H253" s="28">
        <v>30483.8151</v>
      </c>
      <c r="I253" s="29">
        <v>9.36</v>
      </c>
      <c r="J253" s="29">
        <v>5.73</v>
      </c>
      <c r="K253" s="29">
        <v>18.66</v>
      </c>
      <c r="L253" s="29">
        <v>172.59049999999999</v>
      </c>
      <c r="M253" s="30" t="s">
        <v>95</v>
      </c>
      <c r="O253" s="20"/>
      <c r="P253" s="32"/>
      <c r="Q253" s="32"/>
      <c r="R253" s="33"/>
      <c r="S253" s="20"/>
      <c r="T253" s="20"/>
      <c r="U253" s="20"/>
    </row>
    <row r="254" spans="1:21" s="31" customFormat="1" ht="13.5" customHeight="1">
      <c r="A254" s="25" t="s">
        <v>340</v>
      </c>
      <c r="B254" s="26">
        <v>7.8680000000000003</v>
      </c>
      <c r="C254" s="27">
        <v>27033.124299999999</v>
      </c>
      <c r="D254" s="28">
        <v>17830.406900000002</v>
      </c>
      <c r="E254" s="28">
        <v>21842.463599999999</v>
      </c>
      <c r="F254" s="28">
        <v>33247.069499999998</v>
      </c>
      <c r="G254" s="28">
        <v>40665.194100000001</v>
      </c>
      <c r="H254" s="28">
        <v>28119.071800000002</v>
      </c>
      <c r="I254" s="29">
        <v>11.56</v>
      </c>
      <c r="J254" s="29">
        <v>2.17</v>
      </c>
      <c r="K254" s="29">
        <v>13.13</v>
      </c>
      <c r="L254" s="29">
        <v>172.75229999999999</v>
      </c>
      <c r="M254" s="30" t="s">
        <v>95</v>
      </c>
      <c r="O254" s="20"/>
      <c r="P254" s="32"/>
      <c r="Q254" s="32"/>
      <c r="R254" s="33"/>
      <c r="S254" s="20"/>
      <c r="T254" s="20"/>
      <c r="U254" s="20"/>
    </row>
    <row r="255" spans="1:21" s="31" customFormat="1" ht="13.5" customHeight="1">
      <c r="A255" s="25" t="s">
        <v>341</v>
      </c>
      <c r="B255" s="26">
        <v>41.322000000000003</v>
      </c>
      <c r="C255" s="27">
        <v>28980.1685</v>
      </c>
      <c r="D255" s="28">
        <v>18903.261299999998</v>
      </c>
      <c r="E255" s="28">
        <v>23797.7912</v>
      </c>
      <c r="F255" s="28">
        <v>35750.797500000001</v>
      </c>
      <c r="G255" s="28">
        <v>43204.939599999998</v>
      </c>
      <c r="H255" s="28">
        <v>31161.708299999998</v>
      </c>
      <c r="I255" s="29">
        <v>12.97</v>
      </c>
      <c r="J255" s="29">
        <v>0.47</v>
      </c>
      <c r="K255" s="29">
        <v>11.24</v>
      </c>
      <c r="L255" s="29">
        <v>172.82849999999999</v>
      </c>
      <c r="M255" s="30" t="s">
        <v>95</v>
      </c>
      <c r="O255" s="20"/>
      <c r="P255" s="32"/>
      <c r="Q255" s="32"/>
      <c r="R255" s="33"/>
      <c r="S255" s="20"/>
      <c r="T255" s="20"/>
      <c r="U255" s="20"/>
    </row>
    <row r="256" spans="1:21" s="31" customFormat="1" ht="13.5" customHeight="1">
      <c r="A256" s="34" t="s">
        <v>342</v>
      </c>
      <c r="B256" s="35">
        <v>27.28</v>
      </c>
      <c r="C256" s="36">
        <v>28015.861000000001</v>
      </c>
      <c r="D256" s="37">
        <v>18095.702700000002</v>
      </c>
      <c r="E256" s="37">
        <v>22929.3338</v>
      </c>
      <c r="F256" s="37">
        <v>35023.307399999998</v>
      </c>
      <c r="G256" s="37">
        <v>42119.577599999997</v>
      </c>
      <c r="H256" s="37">
        <v>30234.242399999999</v>
      </c>
      <c r="I256" s="38">
        <v>11.93</v>
      </c>
      <c r="J256" s="38">
        <v>0.31</v>
      </c>
      <c r="K256" s="38">
        <v>11.4</v>
      </c>
      <c r="L256" s="38">
        <v>172.80269999999999</v>
      </c>
      <c r="M256" s="39" t="s">
        <v>95</v>
      </c>
      <c r="O256" s="20"/>
      <c r="P256" s="32"/>
      <c r="Q256" s="32"/>
      <c r="R256" s="33"/>
      <c r="S256" s="20"/>
      <c r="T256" s="20"/>
      <c r="U256" s="20"/>
    </row>
    <row r="257" spans="1:21" s="31" customFormat="1" ht="13.5" customHeight="1">
      <c r="A257" s="34" t="s">
        <v>343</v>
      </c>
      <c r="B257" s="35">
        <v>1.9408000000000001</v>
      </c>
      <c r="C257" s="36">
        <v>35222.794000000002</v>
      </c>
      <c r="D257" s="37">
        <v>25493.915799999999</v>
      </c>
      <c r="E257" s="37">
        <v>29572.510999999999</v>
      </c>
      <c r="F257" s="37">
        <v>42737.110099999998</v>
      </c>
      <c r="G257" s="37">
        <v>54005.4784</v>
      </c>
      <c r="H257" s="37">
        <v>37987.787199999999</v>
      </c>
      <c r="I257" s="38">
        <v>12.98</v>
      </c>
      <c r="J257" s="38">
        <v>0.83</v>
      </c>
      <c r="K257" s="38">
        <v>12.4</v>
      </c>
      <c r="L257" s="38">
        <v>172.84970000000001</v>
      </c>
      <c r="M257" s="39" t="s">
        <v>95</v>
      </c>
      <c r="O257" s="20"/>
      <c r="P257" s="32"/>
      <c r="Q257" s="32"/>
      <c r="R257" s="33"/>
      <c r="S257" s="20"/>
      <c r="T257" s="20"/>
      <c r="U257" s="20"/>
    </row>
    <row r="258" spans="1:21" s="31" customFormat="1" ht="13.5" customHeight="1">
      <c r="A258" s="34" t="s">
        <v>344</v>
      </c>
      <c r="B258" s="35">
        <v>1.6307</v>
      </c>
      <c r="C258" s="36">
        <v>29874.5638</v>
      </c>
      <c r="D258" s="37">
        <v>19984.969400000002</v>
      </c>
      <c r="E258" s="37">
        <v>25107.4987</v>
      </c>
      <c r="F258" s="37">
        <v>34431.538500000002</v>
      </c>
      <c r="G258" s="37">
        <v>37788.223299999998</v>
      </c>
      <c r="H258" s="37">
        <v>29662.865399999999</v>
      </c>
      <c r="I258" s="38">
        <v>15.4</v>
      </c>
      <c r="J258" s="38">
        <v>0.51</v>
      </c>
      <c r="K258" s="38">
        <v>11.49</v>
      </c>
      <c r="L258" s="38">
        <v>172.17670000000001</v>
      </c>
      <c r="M258" s="39" t="s">
        <v>95</v>
      </c>
      <c r="O258" s="20"/>
      <c r="P258" s="32"/>
      <c r="Q258" s="32"/>
      <c r="R258" s="33"/>
      <c r="S258" s="20"/>
      <c r="T258" s="20"/>
      <c r="U258" s="20"/>
    </row>
    <row r="259" spans="1:21" s="31" customFormat="1" ht="13.5" customHeight="1">
      <c r="A259" s="34" t="s">
        <v>345</v>
      </c>
      <c r="B259" s="35">
        <v>7.8468</v>
      </c>
      <c r="C259" s="36">
        <v>28583.1862</v>
      </c>
      <c r="D259" s="37">
        <v>19666.25</v>
      </c>
      <c r="E259" s="37">
        <v>24097.7664</v>
      </c>
      <c r="F259" s="37">
        <v>33811.6852</v>
      </c>
      <c r="G259" s="37">
        <v>40564.288500000002</v>
      </c>
      <c r="H259" s="37">
        <v>29771.013599999998</v>
      </c>
      <c r="I259" s="38">
        <v>14.49</v>
      </c>
      <c r="J259" s="38">
        <v>0.76</v>
      </c>
      <c r="K259" s="38">
        <v>10.63</v>
      </c>
      <c r="L259" s="38">
        <v>173.10230000000001</v>
      </c>
      <c r="M259" s="39" t="s">
        <v>95</v>
      </c>
      <c r="O259" s="20"/>
      <c r="P259" s="32"/>
      <c r="Q259" s="32"/>
      <c r="R259" s="33"/>
      <c r="S259" s="20"/>
      <c r="T259" s="20"/>
      <c r="U259" s="20"/>
    </row>
    <row r="260" spans="1:21" s="31" customFormat="1" ht="13.5" customHeight="1">
      <c r="A260" s="25" t="s">
        <v>346</v>
      </c>
      <c r="B260" s="26">
        <v>2.9943</v>
      </c>
      <c r="C260" s="27">
        <v>36123.169300000001</v>
      </c>
      <c r="D260" s="28">
        <v>24230.417600000001</v>
      </c>
      <c r="E260" s="28">
        <v>28665.608199999999</v>
      </c>
      <c r="F260" s="28">
        <v>45933.993900000001</v>
      </c>
      <c r="G260" s="28">
        <v>69156.967099999994</v>
      </c>
      <c r="H260" s="28">
        <v>42856.192499999997</v>
      </c>
      <c r="I260" s="29">
        <v>13.34</v>
      </c>
      <c r="J260" s="29">
        <v>1.21</v>
      </c>
      <c r="K260" s="29">
        <v>10.26</v>
      </c>
      <c r="L260" s="29">
        <v>172.54419999999999</v>
      </c>
      <c r="M260" s="30" t="s">
        <v>95</v>
      </c>
      <c r="O260" s="20"/>
      <c r="P260" s="32"/>
      <c r="Q260" s="32"/>
      <c r="R260" s="33"/>
      <c r="S260" s="20"/>
      <c r="T260" s="20"/>
      <c r="U260" s="20"/>
    </row>
    <row r="261" spans="1:21" s="31" customFormat="1" ht="13.5" customHeight="1">
      <c r="A261" s="34" t="s">
        <v>347</v>
      </c>
      <c r="B261" s="35">
        <v>1.0344</v>
      </c>
      <c r="C261" s="36">
        <v>34751.364399999999</v>
      </c>
      <c r="D261" s="37">
        <v>24331.607400000001</v>
      </c>
      <c r="E261" s="37">
        <v>29309.106100000001</v>
      </c>
      <c r="F261" s="37">
        <v>40284.823299999996</v>
      </c>
      <c r="G261" s="37">
        <v>49899.747799999997</v>
      </c>
      <c r="H261" s="37">
        <v>37692.4539</v>
      </c>
      <c r="I261" s="38">
        <v>16.989999999999998</v>
      </c>
      <c r="J261" s="38">
        <v>2.81</v>
      </c>
      <c r="K261" s="38">
        <v>10.38</v>
      </c>
      <c r="L261" s="38">
        <v>172.7577</v>
      </c>
      <c r="M261" s="39" t="s">
        <v>95</v>
      </c>
      <c r="O261" s="20"/>
      <c r="P261" s="32"/>
      <c r="Q261" s="32"/>
      <c r="R261" s="33"/>
      <c r="S261" s="20"/>
      <c r="T261" s="20"/>
      <c r="U261" s="20"/>
    </row>
    <row r="262" spans="1:21" s="31" customFormat="1" ht="13.5" customHeight="1">
      <c r="A262" s="25" t="s">
        <v>348</v>
      </c>
      <c r="B262" s="26">
        <v>3.4781</v>
      </c>
      <c r="C262" s="27">
        <v>33057.922100000003</v>
      </c>
      <c r="D262" s="28">
        <v>22691.5602</v>
      </c>
      <c r="E262" s="28">
        <v>26064.2565</v>
      </c>
      <c r="F262" s="28">
        <v>40394.048000000003</v>
      </c>
      <c r="G262" s="28">
        <v>47050.289299999997</v>
      </c>
      <c r="H262" s="28">
        <v>34235.512000000002</v>
      </c>
      <c r="I262" s="29">
        <v>15.45</v>
      </c>
      <c r="J262" s="29">
        <v>0.7</v>
      </c>
      <c r="K262" s="29">
        <v>11.37</v>
      </c>
      <c r="L262" s="29">
        <v>173.8366</v>
      </c>
      <c r="M262" s="30" t="s">
        <v>95</v>
      </c>
      <c r="O262" s="20"/>
      <c r="P262" s="32"/>
      <c r="Q262" s="32"/>
      <c r="R262" s="33"/>
      <c r="S262" s="20"/>
      <c r="T262" s="20"/>
      <c r="U262" s="20"/>
    </row>
    <row r="263" spans="1:21" s="31" customFormat="1" ht="13.5" customHeight="1">
      <c r="A263" s="25" t="s">
        <v>349</v>
      </c>
      <c r="B263" s="26">
        <v>28.539300000000001</v>
      </c>
      <c r="C263" s="27">
        <v>31499.0707</v>
      </c>
      <c r="D263" s="28">
        <v>21392.184099999999</v>
      </c>
      <c r="E263" s="28">
        <v>26115.418000000001</v>
      </c>
      <c r="F263" s="28">
        <v>38051.051700000004</v>
      </c>
      <c r="G263" s="28">
        <v>45357.097600000001</v>
      </c>
      <c r="H263" s="28">
        <v>33117.718500000003</v>
      </c>
      <c r="I263" s="29">
        <v>16.14</v>
      </c>
      <c r="J263" s="29">
        <v>2.68</v>
      </c>
      <c r="K263" s="29">
        <v>12.07</v>
      </c>
      <c r="L263" s="29">
        <v>173.119</v>
      </c>
      <c r="M263" s="30" t="s">
        <v>95</v>
      </c>
      <c r="O263" s="20"/>
      <c r="P263" s="32"/>
      <c r="Q263" s="32"/>
      <c r="R263" s="33"/>
      <c r="S263" s="20"/>
      <c r="T263" s="20"/>
      <c r="U263" s="20"/>
    </row>
    <row r="264" spans="1:21" s="31" customFormat="1" ht="13.5" customHeight="1">
      <c r="A264" s="25" t="s">
        <v>350</v>
      </c>
      <c r="B264" s="26">
        <v>7.5255000000000001</v>
      </c>
      <c r="C264" s="27">
        <v>36790.939400000003</v>
      </c>
      <c r="D264" s="28">
        <v>25500.965800000002</v>
      </c>
      <c r="E264" s="28">
        <v>30074.950199999999</v>
      </c>
      <c r="F264" s="28">
        <v>44835.421199999997</v>
      </c>
      <c r="G264" s="28">
        <v>52750.577299999997</v>
      </c>
      <c r="H264" s="28">
        <v>38757.044099999999</v>
      </c>
      <c r="I264" s="29">
        <v>14.05</v>
      </c>
      <c r="J264" s="29">
        <v>2.35</v>
      </c>
      <c r="K264" s="29">
        <v>11.95</v>
      </c>
      <c r="L264" s="29">
        <v>171.66120000000001</v>
      </c>
      <c r="M264" s="30" t="s">
        <v>95</v>
      </c>
      <c r="O264" s="20"/>
      <c r="P264" s="32"/>
      <c r="Q264" s="32"/>
      <c r="R264" s="33"/>
      <c r="S264" s="20"/>
      <c r="T264" s="20"/>
      <c r="U264" s="20"/>
    </row>
    <row r="265" spans="1:21" s="31" customFormat="1" ht="13.5" customHeight="1">
      <c r="A265" s="25" t="s">
        <v>351</v>
      </c>
      <c r="B265" s="26">
        <v>26.401199999999999</v>
      </c>
      <c r="C265" s="27">
        <v>40290.875399999997</v>
      </c>
      <c r="D265" s="28">
        <v>23738.379799999999</v>
      </c>
      <c r="E265" s="28">
        <v>31603.9388</v>
      </c>
      <c r="F265" s="28">
        <v>48552.468500000003</v>
      </c>
      <c r="G265" s="28">
        <v>56095.7765</v>
      </c>
      <c r="H265" s="28">
        <v>40524.853199999998</v>
      </c>
      <c r="I265" s="29">
        <v>14.2</v>
      </c>
      <c r="J265" s="29">
        <v>7.89</v>
      </c>
      <c r="K265" s="29">
        <v>11.23</v>
      </c>
      <c r="L265" s="29">
        <v>173.18430000000001</v>
      </c>
      <c r="M265" s="30" t="s">
        <v>95</v>
      </c>
      <c r="O265" s="20"/>
      <c r="P265" s="32"/>
      <c r="Q265" s="32"/>
      <c r="R265" s="33"/>
      <c r="S265" s="20"/>
      <c r="T265" s="20"/>
      <c r="U265" s="20"/>
    </row>
    <row r="266" spans="1:21" s="31" customFormat="1" ht="13.5" customHeight="1">
      <c r="A266" s="34" t="s">
        <v>352</v>
      </c>
      <c r="B266" s="35">
        <v>2.9701</v>
      </c>
      <c r="C266" s="36">
        <v>43007.261599999998</v>
      </c>
      <c r="D266" s="37">
        <v>20914.476900000001</v>
      </c>
      <c r="E266" s="37">
        <v>34060.777600000001</v>
      </c>
      <c r="F266" s="37">
        <v>50681.747199999998</v>
      </c>
      <c r="G266" s="37">
        <v>56120.3171</v>
      </c>
      <c r="H266" s="37">
        <v>42223.729200000002</v>
      </c>
      <c r="I266" s="38">
        <v>14.73</v>
      </c>
      <c r="J266" s="38">
        <v>5.28</v>
      </c>
      <c r="K266" s="38">
        <v>11.27</v>
      </c>
      <c r="L266" s="38">
        <v>173.84739999999999</v>
      </c>
      <c r="M266" s="39" t="s">
        <v>95</v>
      </c>
      <c r="O266" s="20"/>
      <c r="P266" s="32"/>
      <c r="Q266" s="32"/>
      <c r="R266" s="33"/>
      <c r="S266" s="20"/>
      <c r="T266" s="20"/>
      <c r="U266" s="20"/>
    </row>
    <row r="267" spans="1:21" s="31" customFormat="1" ht="13.5" customHeight="1">
      <c r="A267" s="34" t="s">
        <v>353</v>
      </c>
      <c r="B267" s="35">
        <v>10.1325</v>
      </c>
      <c r="C267" s="36">
        <v>37519.252</v>
      </c>
      <c r="D267" s="37">
        <v>20965.75</v>
      </c>
      <c r="E267" s="37">
        <v>27082.2461</v>
      </c>
      <c r="F267" s="37">
        <v>46398.825599999996</v>
      </c>
      <c r="G267" s="37">
        <v>56723.312599999997</v>
      </c>
      <c r="H267" s="37">
        <v>38197.218200000003</v>
      </c>
      <c r="I267" s="38">
        <v>16.760000000000002</v>
      </c>
      <c r="J267" s="38">
        <v>4.71</v>
      </c>
      <c r="K267" s="38">
        <v>9.89</v>
      </c>
      <c r="L267" s="38">
        <v>173.09819999999999</v>
      </c>
      <c r="M267" s="39" t="s">
        <v>95</v>
      </c>
      <c r="O267" s="20"/>
      <c r="P267" s="32"/>
      <c r="Q267" s="32"/>
      <c r="R267" s="33"/>
      <c r="S267" s="20"/>
      <c r="T267" s="20"/>
      <c r="U267" s="20"/>
    </row>
    <row r="268" spans="1:21" s="31" customFormat="1" ht="13.5" customHeight="1">
      <c r="A268" s="34" t="s">
        <v>354</v>
      </c>
      <c r="B268" s="35">
        <v>2.2671999999999999</v>
      </c>
      <c r="C268" s="36">
        <v>37504.404600000002</v>
      </c>
      <c r="D268" s="37">
        <v>27703.229800000001</v>
      </c>
      <c r="E268" s="37">
        <v>32451.524099999999</v>
      </c>
      <c r="F268" s="37">
        <v>47523.289700000001</v>
      </c>
      <c r="G268" s="37">
        <v>58971.671799999996</v>
      </c>
      <c r="H268" s="37">
        <v>40545.242700000003</v>
      </c>
      <c r="I268" s="38">
        <v>14.1</v>
      </c>
      <c r="J268" s="38">
        <v>5.18</v>
      </c>
      <c r="K268" s="38">
        <v>13.85</v>
      </c>
      <c r="L268" s="38">
        <v>173.26519999999999</v>
      </c>
      <c r="M268" s="39" t="s">
        <v>95</v>
      </c>
      <c r="O268" s="20"/>
      <c r="P268" s="32"/>
      <c r="Q268" s="32"/>
      <c r="R268" s="33"/>
      <c r="S268" s="20"/>
      <c r="T268" s="20"/>
      <c r="U268" s="20"/>
    </row>
    <row r="269" spans="1:21" s="31" customFormat="1" ht="13.5" customHeight="1">
      <c r="A269" s="34" t="s">
        <v>355</v>
      </c>
      <c r="B269" s="35">
        <v>5.0594000000000001</v>
      </c>
      <c r="C269" s="36">
        <v>34805.354800000001</v>
      </c>
      <c r="D269" s="37">
        <v>23974.6073</v>
      </c>
      <c r="E269" s="37">
        <v>29042.9074</v>
      </c>
      <c r="F269" s="37">
        <v>41047.371500000001</v>
      </c>
      <c r="G269" s="37">
        <v>47095.235999999997</v>
      </c>
      <c r="H269" s="37">
        <v>35789.859499999999</v>
      </c>
      <c r="I269" s="38">
        <v>12.14</v>
      </c>
      <c r="J269" s="38">
        <v>4.62</v>
      </c>
      <c r="K269" s="38">
        <v>11.99</v>
      </c>
      <c r="L269" s="38">
        <v>172.40790000000001</v>
      </c>
      <c r="M269" s="39" t="s">
        <v>95</v>
      </c>
      <c r="O269" s="20"/>
      <c r="P269" s="32"/>
      <c r="Q269" s="32"/>
      <c r="R269" s="33"/>
      <c r="S269" s="20"/>
      <c r="T269" s="20"/>
      <c r="U269" s="20"/>
    </row>
    <row r="270" spans="1:21" s="31" customFormat="1" ht="13.5" customHeight="1">
      <c r="A270" s="34" t="s">
        <v>356</v>
      </c>
      <c r="B270" s="35">
        <v>3.6848000000000001</v>
      </c>
      <c r="C270" s="36">
        <v>48318.802600000003</v>
      </c>
      <c r="D270" s="37">
        <v>42396.784399999997</v>
      </c>
      <c r="E270" s="37">
        <v>45128.724300000002</v>
      </c>
      <c r="F270" s="37">
        <v>52164.005799999999</v>
      </c>
      <c r="G270" s="37">
        <v>56123.680500000002</v>
      </c>
      <c r="H270" s="37">
        <v>48846.560100000002</v>
      </c>
      <c r="I270" s="38">
        <v>11.39</v>
      </c>
      <c r="J270" s="38">
        <v>19.239999999999998</v>
      </c>
      <c r="K270" s="38">
        <v>11.14</v>
      </c>
      <c r="L270" s="38">
        <v>172.72380000000001</v>
      </c>
      <c r="M270" s="39" t="s">
        <v>195</v>
      </c>
      <c r="O270" s="20"/>
      <c r="P270" s="32"/>
      <c r="Q270" s="32"/>
      <c r="R270" s="33"/>
      <c r="S270" s="20"/>
      <c r="T270" s="20"/>
      <c r="U270" s="20"/>
    </row>
    <row r="271" spans="1:21" s="31" customFormat="1" ht="13.5" customHeight="1">
      <c r="A271" s="34" t="s">
        <v>357</v>
      </c>
      <c r="B271" s="35">
        <v>0.96060000000000001</v>
      </c>
      <c r="C271" s="36">
        <v>49600.6247</v>
      </c>
      <c r="D271" s="37">
        <v>43121.222600000001</v>
      </c>
      <c r="E271" s="37">
        <v>45601.380899999996</v>
      </c>
      <c r="F271" s="37">
        <v>58176.093500000003</v>
      </c>
      <c r="G271" s="37">
        <v>67200.036999999997</v>
      </c>
      <c r="H271" s="37">
        <v>52677.531300000002</v>
      </c>
      <c r="I271" s="38">
        <v>12.68</v>
      </c>
      <c r="J271" s="38">
        <v>17.14</v>
      </c>
      <c r="K271" s="38">
        <v>12.02</v>
      </c>
      <c r="L271" s="38">
        <v>182.50810000000001</v>
      </c>
      <c r="M271" s="39" t="s">
        <v>195</v>
      </c>
      <c r="O271" s="20"/>
      <c r="P271" s="32"/>
      <c r="Q271" s="32"/>
      <c r="R271" s="33"/>
      <c r="S271" s="20"/>
      <c r="T271" s="20"/>
      <c r="U271" s="20"/>
    </row>
    <row r="272" spans="1:21" s="31" customFormat="1" ht="13.5" customHeight="1">
      <c r="A272" s="25" t="s">
        <v>358</v>
      </c>
      <c r="B272" s="26">
        <v>0.53439999999999999</v>
      </c>
      <c r="C272" s="27">
        <v>29913.799200000001</v>
      </c>
      <c r="D272" s="28">
        <v>24526.1469</v>
      </c>
      <c r="E272" s="28">
        <v>26524.271400000001</v>
      </c>
      <c r="F272" s="28">
        <v>34169.640700000004</v>
      </c>
      <c r="G272" s="28">
        <v>39505.620300000002</v>
      </c>
      <c r="H272" s="28">
        <v>31161.805799999998</v>
      </c>
      <c r="I272" s="29">
        <v>17.95</v>
      </c>
      <c r="J272" s="29">
        <v>0.77</v>
      </c>
      <c r="K272" s="29">
        <v>11.69</v>
      </c>
      <c r="L272" s="29">
        <v>174.06559999999999</v>
      </c>
      <c r="M272" s="30" t="s">
        <v>95</v>
      </c>
      <c r="O272" s="20"/>
      <c r="P272" s="32"/>
      <c r="Q272" s="32"/>
      <c r="R272" s="33"/>
      <c r="S272" s="20"/>
      <c r="T272" s="20"/>
      <c r="U272" s="20"/>
    </row>
    <row r="273" spans="1:21" s="31" customFormat="1" ht="13.5" customHeight="1">
      <c r="A273" s="25" t="s">
        <v>359</v>
      </c>
      <c r="B273" s="26">
        <v>11.1401</v>
      </c>
      <c r="C273" s="27">
        <v>25922.379099999998</v>
      </c>
      <c r="D273" s="28">
        <v>23245.941699999999</v>
      </c>
      <c r="E273" s="28">
        <v>24229.620699999999</v>
      </c>
      <c r="F273" s="28">
        <v>28494.850299999998</v>
      </c>
      <c r="G273" s="28">
        <v>32355.142100000001</v>
      </c>
      <c r="H273" s="28">
        <v>26966.901999999998</v>
      </c>
      <c r="I273" s="29">
        <v>11.99</v>
      </c>
      <c r="J273" s="29">
        <v>2.2799999999999998</v>
      </c>
      <c r="K273" s="29">
        <v>10.8</v>
      </c>
      <c r="L273" s="29">
        <v>175.0187</v>
      </c>
      <c r="M273" s="30" t="s">
        <v>195</v>
      </c>
      <c r="O273" s="20"/>
      <c r="P273" s="32"/>
      <c r="Q273" s="32"/>
      <c r="R273" s="33"/>
      <c r="S273" s="20"/>
      <c r="T273" s="20"/>
      <c r="U273" s="20"/>
    </row>
    <row r="274" spans="1:21" s="31" customFormat="1" ht="13.5" customHeight="1">
      <c r="A274" s="34" t="s">
        <v>360</v>
      </c>
      <c r="B274" s="35">
        <v>1.0008999999999999</v>
      </c>
      <c r="C274" s="36">
        <v>26237.827700000002</v>
      </c>
      <c r="D274" s="37">
        <v>22269.172299999998</v>
      </c>
      <c r="E274" s="37">
        <v>24095.500800000002</v>
      </c>
      <c r="F274" s="37">
        <v>33616.827100000002</v>
      </c>
      <c r="G274" s="37">
        <v>39760.304199999999</v>
      </c>
      <c r="H274" s="37">
        <v>29004.6247</v>
      </c>
      <c r="I274" s="38">
        <v>11.85</v>
      </c>
      <c r="J274" s="38">
        <v>1.44</v>
      </c>
      <c r="K274" s="38">
        <v>10.67</v>
      </c>
      <c r="L274" s="38">
        <v>171.24090000000001</v>
      </c>
      <c r="M274" s="39" t="s">
        <v>195</v>
      </c>
      <c r="O274" s="20"/>
      <c r="P274" s="32"/>
      <c r="Q274" s="32"/>
      <c r="R274" s="33"/>
      <c r="S274" s="20"/>
      <c r="T274" s="20"/>
      <c r="U274" s="20"/>
    </row>
    <row r="275" spans="1:21" s="31" customFormat="1" ht="13.5" customHeight="1">
      <c r="A275" s="34" t="s">
        <v>361</v>
      </c>
      <c r="B275" s="35">
        <v>1.3232999999999999</v>
      </c>
      <c r="C275" s="36">
        <v>28629.641199999998</v>
      </c>
      <c r="D275" s="37">
        <v>24813.912499999999</v>
      </c>
      <c r="E275" s="37">
        <v>26427.481800000001</v>
      </c>
      <c r="F275" s="37">
        <v>31377.9313</v>
      </c>
      <c r="G275" s="37">
        <v>33505.037300000004</v>
      </c>
      <c r="H275" s="37">
        <v>28978.8262</v>
      </c>
      <c r="I275" s="38">
        <v>9.36</v>
      </c>
      <c r="J275" s="38">
        <v>7.03</v>
      </c>
      <c r="K275" s="38">
        <v>11</v>
      </c>
      <c r="L275" s="38">
        <v>171.21870000000001</v>
      </c>
      <c r="M275" s="39" t="s">
        <v>195</v>
      </c>
      <c r="O275" s="20"/>
      <c r="P275" s="32"/>
      <c r="Q275" s="32"/>
      <c r="R275" s="33"/>
      <c r="S275" s="20"/>
      <c r="T275" s="20"/>
      <c r="U275" s="20"/>
    </row>
    <row r="276" spans="1:21" s="31" customFormat="1" ht="13.5" customHeight="1">
      <c r="A276" s="34" t="s">
        <v>362</v>
      </c>
      <c r="B276" s="35">
        <v>1.0648</v>
      </c>
      <c r="C276" s="36">
        <v>26813.4791</v>
      </c>
      <c r="D276" s="37">
        <v>23220.506099999999</v>
      </c>
      <c r="E276" s="37">
        <v>24948.495699999999</v>
      </c>
      <c r="F276" s="37">
        <v>29900.064299999998</v>
      </c>
      <c r="G276" s="37">
        <v>32291.4516</v>
      </c>
      <c r="H276" s="37">
        <v>27525.120699999999</v>
      </c>
      <c r="I276" s="38">
        <v>9.93</v>
      </c>
      <c r="J276" s="38">
        <v>7.2</v>
      </c>
      <c r="K276" s="38">
        <v>10.74</v>
      </c>
      <c r="L276" s="38">
        <v>170.7826</v>
      </c>
      <c r="M276" s="39" t="s">
        <v>195</v>
      </c>
      <c r="O276" s="20"/>
      <c r="P276" s="32"/>
      <c r="Q276" s="32"/>
      <c r="R276" s="33"/>
      <c r="S276" s="20"/>
      <c r="T276" s="20"/>
      <c r="U276" s="20"/>
    </row>
    <row r="277" spans="1:21" s="31" customFormat="1" ht="13.5" customHeight="1">
      <c r="A277" s="34" t="s">
        <v>363</v>
      </c>
      <c r="B277" s="35">
        <v>2.306</v>
      </c>
      <c r="C277" s="36">
        <v>24290.649300000001</v>
      </c>
      <c r="D277" s="37">
        <v>22688.127899999999</v>
      </c>
      <c r="E277" s="37">
        <v>23326.6973</v>
      </c>
      <c r="F277" s="37">
        <v>26941.723399999999</v>
      </c>
      <c r="G277" s="37">
        <v>28090.7565</v>
      </c>
      <c r="H277" s="37">
        <v>24915.145700000001</v>
      </c>
      <c r="I277" s="38">
        <v>11.95</v>
      </c>
      <c r="J277" s="38">
        <v>0.39</v>
      </c>
      <c r="K277" s="38">
        <v>10.83</v>
      </c>
      <c r="L277" s="38">
        <v>173.84280000000001</v>
      </c>
      <c r="M277" s="39" t="s">
        <v>195</v>
      </c>
      <c r="O277" s="20"/>
      <c r="P277" s="32"/>
      <c r="Q277" s="32"/>
      <c r="R277" s="33"/>
      <c r="S277" s="20"/>
      <c r="T277" s="20"/>
      <c r="U277" s="20"/>
    </row>
    <row r="278" spans="1:21" s="31" customFormat="1" ht="13.5" customHeight="1">
      <c r="A278" s="34" t="s">
        <v>364</v>
      </c>
      <c r="B278" s="35">
        <v>5.4286000000000003</v>
      </c>
      <c r="C278" s="36">
        <v>25634.452399999998</v>
      </c>
      <c r="D278" s="37">
        <v>23695.076000000001</v>
      </c>
      <c r="E278" s="37">
        <v>24412.4359</v>
      </c>
      <c r="F278" s="37">
        <v>28112.135999999999</v>
      </c>
      <c r="G278" s="37">
        <v>31920.7523</v>
      </c>
      <c r="H278" s="37">
        <v>26856.616300000002</v>
      </c>
      <c r="I278" s="38">
        <v>13.14</v>
      </c>
      <c r="J278" s="38">
        <v>0.96</v>
      </c>
      <c r="K278" s="38">
        <v>10.76</v>
      </c>
      <c r="L278" s="38">
        <v>177.9812</v>
      </c>
      <c r="M278" s="39" t="s">
        <v>195</v>
      </c>
      <c r="O278" s="20"/>
      <c r="P278" s="32"/>
      <c r="Q278" s="32"/>
      <c r="R278" s="33"/>
      <c r="S278" s="20"/>
      <c r="T278" s="20"/>
      <c r="U278" s="20"/>
    </row>
    <row r="279" spans="1:21" s="31" customFormat="1" ht="13.5" customHeight="1">
      <c r="A279" s="25" t="s">
        <v>365</v>
      </c>
      <c r="B279" s="26">
        <v>0.77239999999999998</v>
      </c>
      <c r="C279" s="27">
        <v>33016.407500000001</v>
      </c>
      <c r="D279" s="28">
        <v>23411.1116</v>
      </c>
      <c r="E279" s="28">
        <v>27109.392599999999</v>
      </c>
      <c r="F279" s="28">
        <v>40288.669399999999</v>
      </c>
      <c r="G279" s="28">
        <v>52938.388899999998</v>
      </c>
      <c r="H279" s="28">
        <v>35785.121400000004</v>
      </c>
      <c r="I279" s="29">
        <v>17.100000000000001</v>
      </c>
      <c r="J279" s="29">
        <v>0.67</v>
      </c>
      <c r="K279" s="29">
        <v>11.47</v>
      </c>
      <c r="L279" s="29">
        <v>170.82749999999999</v>
      </c>
      <c r="M279" s="30" t="s">
        <v>95</v>
      </c>
      <c r="O279" s="20"/>
      <c r="P279" s="32"/>
      <c r="Q279" s="32"/>
      <c r="R279" s="33"/>
      <c r="S279" s="20"/>
      <c r="T279" s="20"/>
      <c r="U279" s="20"/>
    </row>
    <row r="280" spans="1:21" s="31" customFormat="1" ht="13.5" customHeight="1">
      <c r="A280" s="25" t="s">
        <v>366</v>
      </c>
      <c r="B280" s="26">
        <v>4.0566000000000004</v>
      </c>
      <c r="C280" s="27">
        <v>35782.549700000003</v>
      </c>
      <c r="D280" s="28">
        <v>24971.583600000002</v>
      </c>
      <c r="E280" s="28">
        <v>29082.7745</v>
      </c>
      <c r="F280" s="28">
        <v>44373.1728</v>
      </c>
      <c r="G280" s="28">
        <v>56868.236299999997</v>
      </c>
      <c r="H280" s="28">
        <v>39030.340499999998</v>
      </c>
      <c r="I280" s="29">
        <v>13.16</v>
      </c>
      <c r="J280" s="29">
        <v>1.08</v>
      </c>
      <c r="K280" s="29">
        <v>10.92</v>
      </c>
      <c r="L280" s="29">
        <v>171.8759</v>
      </c>
      <c r="M280" s="30" t="s">
        <v>95</v>
      </c>
      <c r="O280" s="20"/>
      <c r="P280" s="32"/>
      <c r="Q280" s="32"/>
      <c r="R280" s="33"/>
      <c r="S280" s="20"/>
      <c r="T280" s="20"/>
      <c r="U280" s="20"/>
    </row>
    <row r="281" spans="1:21" s="31" customFormat="1" ht="13.5" customHeight="1">
      <c r="A281" s="25" t="s">
        <v>367</v>
      </c>
      <c r="B281" s="26">
        <v>0.5948</v>
      </c>
      <c r="C281" s="27">
        <v>32796.072</v>
      </c>
      <c r="D281" s="28">
        <v>27965.888500000001</v>
      </c>
      <c r="E281" s="28">
        <v>30187.0684</v>
      </c>
      <c r="F281" s="28">
        <v>36760.112699999998</v>
      </c>
      <c r="G281" s="28">
        <v>43244.029300000002</v>
      </c>
      <c r="H281" s="28">
        <v>34354.178399999997</v>
      </c>
      <c r="I281" s="29">
        <v>8.5</v>
      </c>
      <c r="J281" s="29">
        <v>18.010000000000002</v>
      </c>
      <c r="K281" s="29">
        <v>17.18</v>
      </c>
      <c r="L281" s="29">
        <v>164.59030000000001</v>
      </c>
      <c r="M281" s="30" t="s">
        <v>95</v>
      </c>
      <c r="O281" s="20"/>
      <c r="P281" s="32"/>
      <c r="Q281" s="32"/>
      <c r="R281" s="33"/>
      <c r="S281" s="20"/>
      <c r="T281" s="20"/>
      <c r="U281" s="20"/>
    </row>
    <row r="282" spans="1:21" s="31" customFormat="1" ht="13.5" customHeight="1">
      <c r="A282" s="25" t="s">
        <v>368</v>
      </c>
      <c r="B282" s="26">
        <v>2.9460999999999999</v>
      </c>
      <c r="C282" s="27">
        <v>39831.010399999999</v>
      </c>
      <c r="D282" s="28">
        <v>35418.409699999997</v>
      </c>
      <c r="E282" s="28">
        <v>37552.764499999997</v>
      </c>
      <c r="F282" s="28">
        <v>42649.794699999999</v>
      </c>
      <c r="G282" s="28">
        <v>46497.9398</v>
      </c>
      <c r="H282" s="28">
        <v>40487.948400000001</v>
      </c>
      <c r="I282" s="29">
        <v>10.55</v>
      </c>
      <c r="J282" s="29">
        <v>21.92</v>
      </c>
      <c r="K282" s="29">
        <v>14.01</v>
      </c>
      <c r="L282" s="29">
        <v>167.81129999999999</v>
      </c>
      <c r="M282" s="30" t="s">
        <v>195</v>
      </c>
      <c r="O282" s="20"/>
      <c r="P282" s="32"/>
      <c r="Q282" s="32"/>
      <c r="R282" s="33"/>
      <c r="S282" s="20"/>
      <c r="T282" s="20"/>
      <c r="U282" s="20"/>
    </row>
    <row r="283" spans="1:21" s="31" customFormat="1" ht="13.5" customHeight="1">
      <c r="A283" s="25" t="s">
        <v>369</v>
      </c>
      <c r="B283" s="26">
        <v>28.9895</v>
      </c>
      <c r="C283" s="27">
        <v>20913.745200000001</v>
      </c>
      <c r="D283" s="28">
        <v>15651.3442</v>
      </c>
      <c r="E283" s="28">
        <v>17974.202300000001</v>
      </c>
      <c r="F283" s="28">
        <v>26683.248500000002</v>
      </c>
      <c r="G283" s="28">
        <v>32922.816299999999</v>
      </c>
      <c r="H283" s="28">
        <v>22913.160199999998</v>
      </c>
      <c r="I283" s="29">
        <v>6.54</v>
      </c>
      <c r="J283" s="29">
        <v>2.71</v>
      </c>
      <c r="K283" s="29">
        <v>23.73</v>
      </c>
      <c r="L283" s="29">
        <v>174.17019999999999</v>
      </c>
      <c r="M283" s="30" t="s">
        <v>95</v>
      </c>
      <c r="O283" s="20"/>
      <c r="P283" s="32"/>
      <c r="Q283" s="32"/>
      <c r="R283" s="33"/>
      <c r="S283" s="20"/>
      <c r="T283" s="20"/>
      <c r="U283" s="20"/>
    </row>
    <row r="284" spans="1:21" s="31" customFormat="1" ht="13.5" customHeight="1">
      <c r="A284" s="34" t="s">
        <v>370</v>
      </c>
      <c r="B284" s="35">
        <v>21.476700000000001</v>
      </c>
      <c r="C284" s="36">
        <v>21365.190200000001</v>
      </c>
      <c r="D284" s="37">
        <v>16182.248900000001</v>
      </c>
      <c r="E284" s="37">
        <v>18210.7621</v>
      </c>
      <c r="F284" s="37">
        <v>28055.137900000002</v>
      </c>
      <c r="G284" s="37">
        <v>34336.952599999997</v>
      </c>
      <c r="H284" s="37">
        <v>23672.470499999999</v>
      </c>
      <c r="I284" s="38">
        <v>6.78</v>
      </c>
      <c r="J284" s="38">
        <v>2.7</v>
      </c>
      <c r="K284" s="38">
        <v>24.85</v>
      </c>
      <c r="L284" s="38">
        <v>174.1284</v>
      </c>
      <c r="M284" s="39" t="s">
        <v>95</v>
      </c>
      <c r="O284" s="20"/>
      <c r="P284" s="32"/>
      <c r="Q284" s="32"/>
      <c r="R284" s="33"/>
      <c r="S284" s="20"/>
      <c r="T284" s="20"/>
      <c r="U284" s="20"/>
    </row>
    <row r="285" spans="1:21" s="31" customFormat="1" ht="13.5" customHeight="1">
      <c r="A285" s="34" t="s">
        <v>371</v>
      </c>
      <c r="B285" s="35">
        <v>7.0664999999999996</v>
      </c>
      <c r="C285" s="36">
        <v>19615.788100000002</v>
      </c>
      <c r="D285" s="37">
        <v>15343.810600000001</v>
      </c>
      <c r="E285" s="37">
        <v>16109.448</v>
      </c>
      <c r="F285" s="37">
        <v>23473.190299999998</v>
      </c>
      <c r="G285" s="37">
        <v>27457.907800000001</v>
      </c>
      <c r="H285" s="37">
        <v>20571.875800000002</v>
      </c>
      <c r="I285" s="38">
        <v>5.79</v>
      </c>
      <c r="J285" s="38">
        <v>2.62</v>
      </c>
      <c r="K285" s="38">
        <v>20.07</v>
      </c>
      <c r="L285" s="38">
        <v>174.27950000000001</v>
      </c>
      <c r="M285" s="39" t="s">
        <v>95</v>
      </c>
      <c r="O285" s="20"/>
      <c r="P285" s="32"/>
      <c r="Q285" s="32"/>
      <c r="R285" s="33"/>
      <c r="S285" s="20"/>
      <c r="T285" s="20"/>
      <c r="U285" s="20"/>
    </row>
    <row r="286" spans="1:21" s="31" customFormat="1" ht="13.5" customHeight="1">
      <c r="A286" s="25" t="s">
        <v>372</v>
      </c>
      <c r="B286" s="26">
        <v>22.517299999999999</v>
      </c>
      <c r="C286" s="27">
        <v>18970.9319</v>
      </c>
      <c r="D286" s="28">
        <v>15783.535</v>
      </c>
      <c r="E286" s="28">
        <v>17291.303100000001</v>
      </c>
      <c r="F286" s="28">
        <v>23201.323899999999</v>
      </c>
      <c r="G286" s="28">
        <v>27412.847399999999</v>
      </c>
      <c r="H286" s="28">
        <v>20686.650799999999</v>
      </c>
      <c r="I286" s="29">
        <v>3.17</v>
      </c>
      <c r="J286" s="29">
        <v>1.51</v>
      </c>
      <c r="K286" s="29">
        <v>31.73</v>
      </c>
      <c r="L286" s="29">
        <v>173.0283</v>
      </c>
      <c r="M286" s="30" t="s">
        <v>95</v>
      </c>
      <c r="O286" s="20"/>
      <c r="P286" s="32"/>
      <c r="Q286" s="32"/>
      <c r="R286" s="33"/>
      <c r="S286" s="20"/>
      <c r="T286" s="20"/>
      <c r="U286" s="20"/>
    </row>
    <row r="287" spans="1:21" s="31" customFormat="1" ht="13.5" customHeight="1">
      <c r="A287" s="25" t="s">
        <v>373</v>
      </c>
      <c r="B287" s="26">
        <v>4.9143999999999997</v>
      </c>
      <c r="C287" s="27">
        <v>22506.116699999999</v>
      </c>
      <c r="D287" s="28">
        <v>17741.931</v>
      </c>
      <c r="E287" s="28">
        <v>18592.511500000001</v>
      </c>
      <c r="F287" s="28">
        <v>25953.0759</v>
      </c>
      <c r="G287" s="28">
        <v>29827.373100000001</v>
      </c>
      <c r="H287" s="28">
        <v>23510.4879</v>
      </c>
      <c r="I287" s="29">
        <v>2.76</v>
      </c>
      <c r="J287" s="29">
        <v>1.93</v>
      </c>
      <c r="K287" s="29">
        <v>28.5</v>
      </c>
      <c r="L287" s="29">
        <v>173.8579</v>
      </c>
      <c r="M287" s="30" t="s">
        <v>93</v>
      </c>
      <c r="O287" s="20"/>
      <c r="P287" s="32"/>
      <c r="Q287" s="32"/>
      <c r="R287" s="33"/>
      <c r="S287" s="20"/>
      <c r="T287" s="20"/>
      <c r="U287" s="20"/>
    </row>
    <row r="288" spans="1:21" s="31" customFormat="1" ht="13.5" customHeight="1">
      <c r="A288" s="34" t="s">
        <v>374</v>
      </c>
      <c r="B288" s="35">
        <v>3.0577000000000001</v>
      </c>
      <c r="C288" s="36">
        <v>20669.9012</v>
      </c>
      <c r="D288" s="37">
        <v>16531.002899999999</v>
      </c>
      <c r="E288" s="37">
        <v>18158.839400000001</v>
      </c>
      <c r="F288" s="37">
        <v>23080.598099999999</v>
      </c>
      <c r="G288" s="37">
        <v>27215.864799999999</v>
      </c>
      <c r="H288" s="37">
        <v>21411.296200000001</v>
      </c>
      <c r="I288" s="38">
        <v>2.29</v>
      </c>
      <c r="J288" s="38">
        <v>1.49</v>
      </c>
      <c r="K288" s="38">
        <v>30.43</v>
      </c>
      <c r="L288" s="38">
        <v>173.17529999999999</v>
      </c>
      <c r="M288" s="39" t="s">
        <v>93</v>
      </c>
      <c r="O288" s="20"/>
      <c r="P288" s="32"/>
      <c r="Q288" s="32"/>
      <c r="R288" s="33"/>
      <c r="S288" s="20"/>
      <c r="T288" s="20"/>
      <c r="U288" s="20"/>
    </row>
    <row r="289" spans="1:21" s="31" customFormat="1" ht="13.5" customHeight="1">
      <c r="A289" s="25" t="s">
        <v>375</v>
      </c>
      <c r="B289" s="26">
        <v>1.2204999999999999</v>
      </c>
      <c r="C289" s="27">
        <v>17272.358400000001</v>
      </c>
      <c r="D289" s="28">
        <v>16043.3524</v>
      </c>
      <c r="E289" s="28">
        <v>17158.227800000001</v>
      </c>
      <c r="F289" s="28">
        <v>20710.977299999999</v>
      </c>
      <c r="G289" s="28">
        <v>26102.044099999999</v>
      </c>
      <c r="H289" s="28">
        <v>20397.415700000001</v>
      </c>
      <c r="I289" s="29">
        <v>4.17</v>
      </c>
      <c r="J289" s="29">
        <v>1.53</v>
      </c>
      <c r="K289" s="29">
        <v>39.49</v>
      </c>
      <c r="L289" s="29">
        <v>173.97399999999999</v>
      </c>
      <c r="M289" s="30" t="s">
        <v>95</v>
      </c>
      <c r="O289" s="20"/>
      <c r="P289" s="32"/>
      <c r="Q289" s="32"/>
      <c r="R289" s="33"/>
      <c r="S289" s="20"/>
      <c r="T289" s="20"/>
      <c r="U289" s="20"/>
    </row>
    <row r="290" spans="1:21" s="31" customFormat="1" ht="13.5" customHeight="1">
      <c r="A290" s="25" t="s">
        <v>376</v>
      </c>
      <c r="B290" s="26">
        <v>1.6217999999999999</v>
      </c>
      <c r="C290" s="27">
        <v>21727.066599999998</v>
      </c>
      <c r="D290" s="28">
        <v>15362.882299999999</v>
      </c>
      <c r="E290" s="28">
        <v>17152.467499999999</v>
      </c>
      <c r="F290" s="28">
        <v>26918.828000000001</v>
      </c>
      <c r="G290" s="28">
        <v>33560.633699999998</v>
      </c>
      <c r="H290" s="28">
        <v>22919.352599999998</v>
      </c>
      <c r="I290" s="29">
        <v>9.31</v>
      </c>
      <c r="J290" s="29">
        <v>1.7</v>
      </c>
      <c r="K290" s="29">
        <v>24.45</v>
      </c>
      <c r="L290" s="29">
        <v>173.1181</v>
      </c>
      <c r="M290" s="30" t="s">
        <v>129</v>
      </c>
      <c r="O290" s="20"/>
      <c r="P290" s="32"/>
      <c r="Q290" s="32"/>
      <c r="R290" s="33"/>
      <c r="S290" s="20"/>
      <c r="T290" s="20"/>
      <c r="U290" s="20"/>
    </row>
    <row r="291" spans="1:21" s="31" customFormat="1" ht="13.5" customHeight="1">
      <c r="A291" s="25" t="s">
        <v>377</v>
      </c>
      <c r="B291" s="26">
        <v>13.805099999999999</v>
      </c>
      <c r="C291" s="27">
        <v>29351.404699999999</v>
      </c>
      <c r="D291" s="28">
        <v>18032.733499999998</v>
      </c>
      <c r="E291" s="28">
        <v>21234.05</v>
      </c>
      <c r="F291" s="28">
        <v>39026.929600000003</v>
      </c>
      <c r="G291" s="28">
        <v>51375.811300000001</v>
      </c>
      <c r="H291" s="28">
        <v>32631.834200000001</v>
      </c>
      <c r="I291" s="29">
        <v>10.75</v>
      </c>
      <c r="J291" s="29">
        <v>1.88</v>
      </c>
      <c r="K291" s="29">
        <v>22.58</v>
      </c>
      <c r="L291" s="29">
        <v>174.04769999999999</v>
      </c>
      <c r="M291" s="30" t="s">
        <v>95</v>
      </c>
      <c r="O291" s="20"/>
      <c r="P291" s="32"/>
      <c r="Q291" s="32"/>
      <c r="R291" s="33"/>
      <c r="S291" s="20"/>
      <c r="T291" s="20"/>
      <c r="U291" s="20"/>
    </row>
    <row r="292" spans="1:21" s="31" customFormat="1" ht="13.5" customHeight="1">
      <c r="A292" s="34" t="s">
        <v>378</v>
      </c>
      <c r="B292" s="35">
        <v>9.5353999999999992</v>
      </c>
      <c r="C292" s="36">
        <v>27169.314399999999</v>
      </c>
      <c r="D292" s="37">
        <v>16600.0242</v>
      </c>
      <c r="E292" s="37">
        <v>20084.136999999999</v>
      </c>
      <c r="F292" s="37">
        <v>38415.684099999999</v>
      </c>
      <c r="G292" s="37">
        <v>47576.3433</v>
      </c>
      <c r="H292" s="37">
        <v>31216.545300000002</v>
      </c>
      <c r="I292" s="38">
        <v>8.7100000000000009</v>
      </c>
      <c r="J292" s="38">
        <v>1.81</v>
      </c>
      <c r="K292" s="38">
        <v>26.73</v>
      </c>
      <c r="L292" s="38">
        <v>173.85509999999999</v>
      </c>
      <c r="M292" s="39" t="s">
        <v>93</v>
      </c>
      <c r="O292" s="20"/>
      <c r="P292" s="32"/>
      <c r="Q292" s="32"/>
      <c r="R292" s="33"/>
      <c r="S292" s="20"/>
      <c r="T292" s="20"/>
      <c r="U292" s="20"/>
    </row>
    <row r="293" spans="1:21" s="31" customFormat="1" ht="13.5" customHeight="1">
      <c r="A293" s="25" t="s">
        <v>379</v>
      </c>
      <c r="B293" s="26">
        <v>5.6188000000000002</v>
      </c>
      <c r="C293" s="27">
        <v>29362.298299999999</v>
      </c>
      <c r="D293" s="28">
        <v>18289.4166</v>
      </c>
      <c r="E293" s="28">
        <v>22075.251899999999</v>
      </c>
      <c r="F293" s="28">
        <v>37054.958899999998</v>
      </c>
      <c r="G293" s="28">
        <v>43340.340499999998</v>
      </c>
      <c r="H293" s="28">
        <v>30446.985499999999</v>
      </c>
      <c r="I293" s="29">
        <v>13.75</v>
      </c>
      <c r="J293" s="29">
        <v>1.51</v>
      </c>
      <c r="K293" s="29">
        <v>12.25</v>
      </c>
      <c r="L293" s="29">
        <v>172.7971</v>
      </c>
      <c r="M293" s="30" t="s">
        <v>95</v>
      </c>
      <c r="O293" s="20"/>
      <c r="P293" s="32"/>
      <c r="Q293" s="32"/>
      <c r="R293" s="33"/>
      <c r="S293" s="20"/>
      <c r="T293" s="20"/>
      <c r="U293" s="20"/>
    </row>
    <row r="294" spans="1:21" s="31" customFormat="1" ht="13.5" customHeight="1">
      <c r="A294" s="25" t="s">
        <v>380</v>
      </c>
      <c r="B294" s="26">
        <v>1.1754</v>
      </c>
      <c r="C294" s="27">
        <v>22547.679100000001</v>
      </c>
      <c r="D294" s="28">
        <v>17008.631099999999</v>
      </c>
      <c r="E294" s="28">
        <v>19192.583299999998</v>
      </c>
      <c r="F294" s="28">
        <v>28164.202300000001</v>
      </c>
      <c r="G294" s="28">
        <v>31731.921200000001</v>
      </c>
      <c r="H294" s="28">
        <v>23903.571</v>
      </c>
      <c r="I294" s="29">
        <v>8.0399999999999991</v>
      </c>
      <c r="J294" s="29">
        <v>1.18</v>
      </c>
      <c r="K294" s="29">
        <v>20.82</v>
      </c>
      <c r="L294" s="29">
        <v>169.74780000000001</v>
      </c>
      <c r="M294" s="30" t="s">
        <v>93</v>
      </c>
      <c r="O294" s="20"/>
      <c r="P294" s="32"/>
      <c r="Q294" s="32"/>
      <c r="R294" s="33"/>
      <c r="S294" s="20"/>
      <c r="T294" s="20"/>
      <c r="U294" s="20"/>
    </row>
    <row r="295" spans="1:21" s="31" customFormat="1" ht="13.5" customHeight="1">
      <c r="A295" s="25" t="s">
        <v>381</v>
      </c>
      <c r="B295" s="26">
        <v>20.543199999999999</v>
      </c>
      <c r="C295" s="27">
        <v>34606.482300000003</v>
      </c>
      <c r="D295" s="28">
        <v>23257.564200000001</v>
      </c>
      <c r="E295" s="28">
        <v>27240.665400000002</v>
      </c>
      <c r="F295" s="28">
        <v>45646.683599999997</v>
      </c>
      <c r="G295" s="28">
        <v>59016.485399999998</v>
      </c>
      <c r="H295" s="28">
        <v>38417.371099999997</v>
      </c>
      <c r="I295" s="29">
        <v>15.67</v>
      </c>
      <c r="J295" s="29">
        <v>3.17</v>
      </c>
      <c r="K295" s="29">
        <v>14.04</v>
      </c>
      <c r="L295" s="29">
        <v>174.87289999999999</v>
      </c>
      <c r="M295" s="30" t="s">
        <v>95</v>
      </c>
      <c r="O295" s="20"/>
      <c r="P295" s="32"/>
      <c r="Q295" s="32"/>
      <c r="R295" s="33"/>
      <c r="S295" s="20"/>
      <c r="T295" s="20"/>
      <c r="U295" s="20"/>
    </row>
    <row r="296" spans="1:21" s="31" customFormat="1" ht="13.5" customHeight="1">
      <c r="A296" s="25" t="s">
        <v>382</v>
      </c>
      <c r="B296" s="26">
        <v>132.04150000000001</v>
      </c>
      <c r="C296" s="27">
        <v>24615.745200000001</v>
      </c>
      <c r="D296" s="28">
        <v>17640.551899999999</v>
      </c>
      <c r="E296" s="28">
        <v>20203.5507</v>
      </c>
      <c r="F296" s="28">
        <v>29349.095300000001</v>
      </c>
      <c r="G296" s="28">
        <v>35835.697500000002</v>
      </c>
      <c r="H296" s="28">
        <v>25809.9205</v>
      </c>
      <c r="I296" s="29">
        <v>10.59</v>
      </c>
      <c r="J296" s="29">
        <v>3.52</v>
      </c>
      <c r="K296" s="29">
        <v>14.74</v>
      </c>
      <c r="L296" s="29">
        <v>173.45009999999999</v>
      </c>
      <c r="M296" s="30" t="s">
        <v>95</v>
      </c>
      <c r="O296" s="20"/>
      <c r="P296" s="32"/>
      <c r="Q296" s="32"/>
      <c r="R296" s="33"/>
      <c r="S296" s="20"/>
      <c r="T296" s="20"/>
      <c r="U296" s="20"/>
    </row>
    <row r="297" spans="1:21" s="31" customFormat="1" ht="13.5" customHeight="1">
      <c r="A297" s="34" t="s">
        <v>383</v>
      </c>
      <c r="B297" s="35">
        <v>19.241099999999999</v>
      </c>
      <c r="C297" s="36">
        <v>25963.3802</v>
      </c>
      <c r="D297" s="37">
        <v>19267.8645</v>
      </c>
      <c r="E297" s="37">
        <v>21680.0733</v>
      </c>
      <c r="F297" s="37">
        <v>29123.2186</v>
      </c>
      <c r="G297" s="37">
        <v>32127.7605</v>
      </c>
      <c r="H297" s="37">
        <v>25991.9342</v>
      </c>
      <c r="I297" s="38">
        <v>5.28</v>
      </c>
      <c r="J297" s="38">
        <v>5.67</v>
      </c>
      <c r="K297" s="38">
        <v>12.29</v>
      </c>
      <c r="L297" s="38">
        <v>170.3903</v>
      </c>
      <c r="M297" s="39" t="s">
        <v>95</v>
      </c>
      <c r="O297" s="20"/>
      <c r="P297" s="32"/>
      <c r="Q297" s="32"/>
      <c r="R297" s="33"/>
      <c r="S297" s="20"/>
      <c r="T297" s="20"/>
      <c r="U297" s="20"/>
    </row>
    <row r="298" spans="1:21" s="31" customFormat="1" ht="13.5" customHeight="1">
      <c r="A298" s="34" t="s">
        <v>384</v>
      </c>
      <c r="B298" s="35">
        <v>42.393900000000002</v>
      </c>
      <c r="C298" s="36">
        <v>24040.7804</v>
      </c>
      <c r="D298" s="37">
        <v>17968.0818</v>
      </c>
      <c r="E298" s="37">
        <v>19999.7408</v>
      </c>
      <c r="F298" s="37">
        <v>28121.683499999999</v>
      </c>
      <c r="G298" s="37">
        <v>34634.8776</v>
      </c>
      <c r="H298" s="37">
        <v>25200.533800000001</v>
      </c>
      <c r="I298" s="38">
        <v>5.9</v>
      </c>
      <c r="J298" s="38">
        <v>3.9</v>
      </c>
      <c r="K298" s="38">
        <v>11.42</v>
      </c>
      <c r="L298" s="38">
        <v>174.7484</v>
      </c>
      <c r="M298" s="39" t="s">
        <v>95</v>
      </c>
      <c r="O298" s="20"/>
      <c r="P298" s="32"/>
      <c r="Q298" s="32"/>
      <c r="R298" s="33"/>
      <c r="S298" s="20"/>
      <c r="T298" s="20"/>
      <c r="U298" s="20"/>
    </row>
    <row r="299" spans="1:21" s="31" customFormat="1" ht="13.5" customHeight="1">
      <c r="A299" s="34" t="s">
        <v>385</v>
      </c>
      <c r="B299" s="35">
        <v>5.3227000000000002</v>
      </c>
      <c r="C299" s="36">
        <v>26028.444</v>
      </c>
      <c r="D299" s="37">
        <v>16696.197400000001</v>
      </c>
      <c r="E299" s="37">
        <v>18878.456600000001</v>
      </c>
      <c r="F299" s="37">
        <v>32489.974900000001</v>
      </c>
      <c r="G299" s="37">
        <v>40472.978000000003</v>
      </c>
      <c r="H299" s="37">
        <v>27414.133000000002</v>
      </c>
      <c r="I299" s="38">
        <v>14.05</v>
      </c>
      <c r="J299" s="38">
        <v>2.61</v>
      </c>
      <c r="K299" s="38">
        <v>23.28</v>
      </c>
      <c r="L299" s="38">
        <v>173.42660000000001</v>
      </c>
      <c r="M299" s="39" t="s">
        <v>93</v>
      </c>
      <c r="O299" s="20"/>
      <c r="P299" s="32"/>
      <c r="Q299" s="32"/>
      <c r="R299" s="33"/>
      <c r="S299" s="20"/>
      <c r="T299" s="20"/>
      <c r="U299" s="20"/>
    </row>
    <row r="300" spans="1:21" s="31" customFormat="1" ht="13.5" customHeight="1">
      <c r="A300" s="34" t="s">
        <v>386</v>
      </c>
      <c r="B300" s="35">
        <v>7.0693000000000001</v>
      </c>
      <c r="C300" s="36">
        <v>23834.170999999998</v>
      </c>
      <c r="D300" s="37">
        <v>17142.9166</v>
      </c>
      <c r="E300" s="37">
        <v>19134.882699999998</v>
      </c>
      <c r="F300" s="37">
        <v>31008.665499999999</v>
      </c>
      <c r="G300" s="37">
        <v>35980.113899999997</v>
      </c>
      <c r="H300" s="37">
        <v>25162.829399999999</v>
      </c>
      <c r="I300" s="38">
        <v>8.65</v>
      </c>
      <c r="J300" s="38">
        <v>4.91</v>
      </c>
      <c r="K300" s="38">
        <v>13.24</v>
      </c>
      <c r="L300" s="38">
        <v>172.96129999999999</v>
      </c>
      <c r="M300" s="39" t="s">
        <v>95</v>
      </c>
      <c r="O300" s="20"/>
      <c r="P300" s="32"/>
      <c r="Q300" s="32"/>
      <c r="R300" s="33"/>
      <c r="S300" s="20"/>
      <c r="T300" s="20"/>
      <c r="U300" s="20"/>
    </row>
    <row r="301" spans="1:21" s="31" customFormat="1" ht="13.5" customHeight="1">
      <c r="A301" s="34" t="s">
        <v>387</v>
      </c>
      <c r="B301" s="35">
        <v>11.5311</v>
      </c>
      <c r="C301" s="36">
        <v>24312.066999999999</v>
      </c>
      <c r="D301" s="37">
        <v>18232.7372</v>
      </c>
      <c r="E301" s="37">
        <v>20968.247100000001</v>
      </c>
      <c r="F301" s="37">
        <v>28465.718400000002</v>
      </c>
      <c r="G301" s="37">
        <v>33121.988899999997</v>
      </c>
      <c r="H301" s="37">
        <v>25297.463500000002</v>
      </c>
      <c r="I301" s="38">
        <v>7.63</v>
      </c>
      <c r="J301" s="38">
        <v>4.68</v>
      </c>
      <c r="K301" s="38">
        <v>27.13</v>
      </c>
      <c r="L301" s="38">
        <v>171.6832</v>
      </c>
      <c r="M301" s="39" t="s">
        <v>95</v>
      </c>
      <c r="O301" s="20"/>
      <c r="P301" s="32"/>
      <c r="Q301" s="32"/>
      <c r="R301" s="33"/>
      <c r="S301" s="20"/>
      <c r="T301" s="20"/>
      <c r="U301" s="20"/>
    </row>
    <row r="302" spans="1:21" s="31" customFormat="1" ht="13.5" customHeight="1">
      <c r="A302" s="34" t="s">
        <v>388</v>
      </c>
      <c r="B302" s="35">
        <v>11.104900000000001</v>
      </c>
      <c r="C302" s="36">
        <v>26737.877400000001</v>
      </c>
      <c r="D302" s="37">
        <v>18583.223399999999</v>
      </c>
      <c r="E302" s="37">
        <v>22217.071499999998</v>
      </c>
      <c r="F302" s="37">
        <v>33994.239999999998</v>
      </c>
      <c r="G302" s="37">
        <v>40512.258999999998</v>
      </c>
      <c r="H302" s="37">
        <v>28678.457200000001</v>
      </c>
      <c r="I302" s="38">
        <v>22.01</v>
      </c>
      <c r="J302" s="38">
        <v>2.16</v>
      </c>
      <c r="K302" s="38">
        <v>17.75</v>
      </c>
      <c r="L302" s="38">
        <v>173.983</v>
      </c>
      <c r="M302" s="39" t="s">
        <v>95</v>
      </c>
      <c r="O302" s="20"/>
      <c r="P302" s="32"/>
      <c r="Q302" s="32"/>
      <c r="R302" s="33"/>
      <c r="S302" s="20"/>
      <c r="T302" s="20"/>
      <c r="U302" s="20"/>
    </row>
    <row r="303" spans="1:21" s="31" customFormat="1" ht="13.5" customHeight="1">
      <c r="A303" s="34" t="s">
        <v>389</v>
      </c>
      <c r="B303" s="35">
        <v>7.2633000000000001</v>
      </c>
      <c r="C303" s="36">
        <v>25971.368999999999</v>
      </c>
      <c r="D303" s="37">
        <v>17989.150399999999</v>
      </c>
      <c r="E303" s="37">
        <v>20071.9166</v>
      </c>
      <c r="F303" s="37">
        <v>31968.220300000001</v>
      </c>
      <c r="G303" s="37">
        <v>37575.097600000001</v>
      </c>
      <c r="H303" s="37">
        <v>27307.662</v>
      </c>
      <c r="I303" s="38">
        <v>19.47</v>
      </c>
      <c r="J303" s="38">
        <v>0.61</v>
      </c>
      <c r="K303" s="38">
        <v>13.63</v>
      </c>
      <c r="L303" s="38">
        <v>174.54300000000001</v>
      </c>
      <c r="M303" s="39" t="s">
        <v>93</v>
      </c>
      <c r="O303" s="20"/>
      <c r="P303" s="32"/>
      <c r="Q303" s="32"/>
      <c r="R303" s="33"/>
      <c r="S303" s="20"/>
      <c r="T303" s="20"/>
      <c r="U303" s="20"/>
    </row>
    <row r="304" spans="1:21" s="31" customFormat="1" ht="13.5" customHeight="1">
      <c r="A304" s="34" t="s">
        <v>390</v>
      </c>
      <c r="B304" s="35">
        <v>3.9584000000000001</v>
      </c>
      <c r="C304" s="36">
        <v>24395.767199999998</v>
      </c>
      <c r="D304" s="37">
        <v>16086.8434</v>
      </c>
      <c r="E304" s="37">
        <v>18863.272499999999</v>
      </c>
      <c r="F304" s="37">
        <v>28703.421399999999</v>
      </c>
      <c r="G304" s="37">
        <v>31841.687900000001</v>
      </c>
      <c r="H304" s="37">
        <v>24186.9103</v>
      </c>
      <c r="I304" s="38">
        <v>7.13</v>
      </c>
      <c r="J304" s="38">
        <v>2.38</v>
      </c>
      <c r="K304" s="38">
        <v>18.21</v>
      </c>
      <c r="L304" s="38">
        <v>176.2099</v>
      </c>
      <c r="M304" s="39" t="s">
        <v>93</v>
      </c>
      <c r="O304" s="20"/>
      <c r="P304" s="32"/>
      <c r="Q304" s="32"/>
      <c r="R304" s="33"/>
      <c r="S304" s="20"/>
      <c r="T304" s="20"/>
      <c r="U304" s="20"/>
    </row>
    <row r="305" spans="1:21" s="31" customFormat="1" ht="13.5" customHeight="1">
      <c r="A305" s="25" t="s">
        <v>391</v>
      </c>
      <c r="B305" s="26">
        <v>15.5601</v>
      </c>
      <c r="C305" s="27">
        <v>26468.4241</v>
      </c>
      <c r="D305" s="28">
        <v>19473.176899999999</v>
      </c>
      <c r="E305" s="28">
        <v>23076.8891</v>
      </c>
      <c r="F305" s="28">
        <v>30331.77</v>
      </c>
      <c r="G305" s="28">
        <v>34145.967900000003</v>
      </c>
      <c r="H305" s="28">
        <v>26852.712599999999</v>
      </c>
      <c r="I305" s="29">
        <v>8.06</v>
      </c>
      <c r="J305" s="29">
        <v>5.87</v>
      </c>
      <c r="K305" s="29">
        <v>15.32</v>
      </c>
      <c r="L305" s="29">
        <v>172.5915</v>
      </c>
      <c r="M305" s="30" t="s">
        <v>95</v>
      </c>
      <c r="O305" s="20"/>
      <c r="P305" s="32"/>
      <c r="Q305" s="32"/>
      <c r="R305" s="33"/>
      <c r="S305" s="20"/>
      <c r="T305" s="20"/>
      <c r="U305" s="20"/>
    </row>
    <row r="306" spans="1:21" s="31" customFormat="1" ht="13.5" customHeight="1">
      <c r="A306" s="34" t="s">
        <v>392</v>
      </c>
      <c r="B306" s="35">
        <v>9.8679000000000006</v>
      </c>
      <c r="C306" s="36">
        <v>25354.530900000002</v>
      </c>
      <c r="D306" s="37">
        <v>19256.131700000002</v>
      </c>
      <c r="E306" s="37">
        <v>22422.853999999999</v>
      </c>
      <c r="F306" s="37">
        <v>28242.7955</v>
      </c>
      <c r="G306" s="37">
        <v>32221.2075</v>
      </c>
      <c r="H306" s="37">
        <v>25612.159299999999</v>
      </c>
      <c r="I306" s="38">
        <v>7.41</v>
      </c>
      <c r="J306" s="38">
        <v>4.6900000000000004</v>
      </c>
      <c r="K306" s="38">
        <v>14.36</v>
      </c>
      <c r="L306" s="38">
        <v>173.06800000000001</v>
      </c>
      <c r="M306" s="39" t="s">
        <v>95</v>
      </c>
      <c r="O306" s="20"/>
      <c r="P306" s="32"/>
      <c r="Q306" s="32"/>
      <c r="R306" s="33"/>
      <c r="S306" s="20"/>
      <c r="T306" s="20"/>
      <c r="U306" s="20"/>
    </row>
    <row r="307" spans="1:21" s="31" customFormat="1" ht="13.5" customHeight="1">
      <c r="A307" s="25" t="s">
        <v>393</v>
      </c>
      <c r="B307" s="26">
        <v>1.3404</v>
      </c>
      <c r="C307" s="27">
        <v>33736.321900000003</v>
      </c>
      <c r="D307" s="28">
        <v>23195.023099999999</v>
      </c>
      <c r="E307" s="28">
        <v>27419.286499999998</v>
      </c>
      <c r="F307" s="28">
        <v>40070.489699999998</v>
      </c>
      <c r="G307" s="28">
        <v>49068.154999999999</v>
      </c>
      <c r="H307" s="28">
        <v>35622.449000000001</v>
      </c>
      <c r="I307" s="29">
        <v>19.04</v>
      </c>
      <c r="J307" s="29">
        <v>2</v>
      </c>
      <c r="K307" s="29">
        <v>13.36</v>
      </c>
      <c r="L307" s="29">
        <v>169.4803</v>
      </c>
      <c r="M307" s="30" t="s">
        <v>95</v>
      </c>
      <c r="O307" s="20"/>
      <c r="P307" s="32"/>
      <c r="Q307" s="32"/>
      <c r="R307" s="33"/>
      <c r="S307" s="20"/>
      <c r="T307" s="20"/>
      <c r="U307" s="20"/>
    </row>
    <row r="308" spans="1:21" s="31" customFormat="1" ht="13.5" customHeight="1">
      <c r="A308" s="25" t="s">
        <v>394</v>
      </c>
      <c r="B308" s="26">
        <v>8.3541000000000007</v>
      </c>
      <c r="C308" s="27">
        <v>24566.526999999998</v>
      </c>
      <c r="D308" s="28">
        <v>18086.8318</v>
      </c>
      <c r="E308" s="28">
        <v>21056.670099999999</v>
      </c>
      <c r="F308" s="28">
        <v>28258.192200000001</v>
      </c>
      <c r="G308" s="28">
        <v>31978.7916</v>
      </c>
      <c r="H308" s="28">
        <v>25086.813999999998</v>
      </c>
      <c r="I308" s="29">
        <v>13.87</v>
      </c>
      <c r="J308" s="29">
        <v>6.77</v>
      </c>
      <c r="K308" s="29">
        <v>8.49</v>
      </c>
      <c r="L308" s="29">
        <v>175.78460000000001</v>
      </c>
      <c r="M308" s="30" t="s">
        <v>95</v>
      </c>
      <c r="O308" s="20"/>
      <c r="P308" s="32"/>
      <c r="Q308" s="32"/>
      <c r="R308" s="33"/>
      <c r="S308" s="20"/>
      <c r="T308" s="20"/>
      <c r="U308" s="20"/>
    </row>
    <row r="309" spans="1:21" s="31" customFormat="1" ht="13.5" customHeight="1">
      <c r="A309" s="25" t="s">
        <v>395</v>
      </c>
      <c r="B309" s="26">
        <v>3.0676000000000001</v>
      </c>
      <c r="C309" s="27">
        <v>25521.2003</v>
      </c>
      <c r="D309" s="28">
        <v>19328.429</v>
      </c>
      <c r="E309" s="28">
        <v>22476.219799999999</v>
      </c>
      <c r="F309" s="28">
        <v>29443.4352</v>
      </c>
      <c r="G309" s="28">
        <v>35426.787100000001</v>
      </c>
      <c r="H309" s="28">
        <v>26525.167399999998</v>
      </c>
      <c r="I309" s="29">
        <v>5.1100000000000003</v>
      </c>
      <c r="J309" s="29">
        <v>3.72</v>
      </c>
      <c r="K309" s="29">
        <v>17.32</v>
      </c>
      <c r="L309" s="29">
        <v>175.57210000000001</v>
      </c>
      <c r="M309" s="30" t="s">
        <v>95</v>
      </c>
      <c r="O309" s="20"/>
      <c r="P309" s="32"/>
      <c r="Q309" s="32"/>
      <c r="R309" s="33"/>
      <c r="S309" s="20"/>
      <c r="T309" s="20"/>
      <c r="U309" s="20"/>
    </row>
    <row r="310" spans="1:21" s="31" customFormat="1" ht="13.5" customHeight="1">
      <c r="A310" s="25" t="s">
        <v>396</v>
      </c>
      <c r="B310" s="26">
        <v>2.988</v>
      </c>
      <c r="C310" s="27">
        <v>23007.337100000001</v>
      </c>
      <c r="D310" s="28">
        <v>19561.120900000002</v>
      </c>
      <c r="E310" s="28">
        <v>20611.695299999999</v>
      </c>
      <c r="F310" s="28">
        <v>27225.6702</v>
      </c>
      <c r="G310" s="28">
        <v>34464.464399999997</v>
      </c>
      <c r="H310" s="28">
        <v>24983.927899999999</v>
      </c>
      <c r="I310" s="29">
        <v>9.6</v>
      </c>
      <c r="J310" s="29">
        <v>0.34</v>
      </c>
      <c r="K310" s="29">
        <v>9.23</v>
      </c>
      <c r="L310" s="29">
        <v>173.3321</v>
      </c>
      <c r="M310" s="30" t="s">
        <v>95</v>
      </c>
      <c r="O310" s="20"/>
      <c r="P310" s="32"/>
      <c r="Q310" s="32"/>
      <c r="R310" s="33"/>
      <c r="S310" s="20"/>
      <c r="T310" s="20"/>
      <c r="U310" s="20"/>
    </row>
    <row r="311" spans="1:21" s="31" customFormat="1" ht="13.5" customHeight="1">
      <c r="A311" s="25" t="s">
        <v>397</v>
      </c>
      <c r="B311" s="26">
        <v>1.5934999999999999</v>
      </c>
      <c r="C311" s="27">
        <v>27713.3472</v>
      </c>
      <c r="D311" s="28">
        <v>22281.201000000001</v>
      </c>
      <c r="E311" s="28">
        <v>24448.2821</v>
      </c>
      <c r="F311" s="28">
        <v>32283.098699999999</v>
      </c>
      <c r="G311" s="28">
        <v>35567.8511</v>
      </c>
      <c r="H311" s="28">
        <v>28861.402600000001</v>
      </c>
      <c r="I311" s="29">
        <v>8.7200000000000006</v>
      </c>
      <c r="J311" s="29">
        <v>0.92</v>
      </c>
      <c r="K311" s="29">
        <v>18.43</v>
      </c>
      <c r="L311" s="29">
        <v>172.12970000000001</v>
      </c>
      <c r="M311" s="30" t="s">
        <v>95</v>
      </c>
      <c r="O311" s="20"/>
      <c r="P311" s="32"/>
      <c r="Q311" s="32"/>
      <c r="R311" s="33"/>
      <c r="S311" s="20"/>
      <c r="T311" s="20"/>
      <c r="U311" s="20"/>
    </row>
    <row r="312" spans="1:21" s="31" customFormat="1" ht="13.5" customHeight="1">
      <c r="A312" s="25" t="s">
        <v>398</v>
      </c>
      <c r="B312" s="26">
        <v>9.4736999999999991</v>
      </c>
      <c r="C312" s="27">
        <v>33730.768100000001</v>
      </c>
      <c r="D312" s="28">
        <v>26157.317500000001</v>
      </c>
      <c r="E312" s="28">
        <v>29654.857</v>
      </c>
      <c r="F312" s="28">
        <v>37523.552199999998</v>
      </c>
      <c r="G312" s="28">
        <v>41785.4018</v>
      </c>
      <c r="H312" s="28">
        <v>33971.4424</v>
      </c>
      <c r="I312" s="29">
        <v>20.47</v>
      </c>
      <c r="J312" s="29">
        <v>10.4</v>
      </c>
      <c r="K312" s="29">
        <v>10.14</v>
      </c>
      <c r="L312" s="29">
        <v>170.76570000000001</v>
      </c>
      <c r="M312" s="30" t="s">
        <v>95</v>
      </c>
      <c r="O312" s="20"/>
      <c r="P312" s="32"/>
      <c r="Q312" s="32"/>
      <c r="R312" s="33"/>
      <c r="S312" s="20"/>
      <c r="T312" s="20"/>
      <c r="U312" s="20"/>
    </row>
    <row r="313" spans="1:21" s="31" customFormat="1" ht="13.5" customHeight="1">
      <c r="A313" s="34" t="s">
        <v>399</v>
      </c>
      <c r="B313" s="35">
        <v>7.2077</v>
      </c>
      <c r="C313" s="36">
        <v>33152.610200000003</v>
      </c>
      <c r="D313" s="37">
        <v>25600.2124</v>
      </c>
      <c r="E313" s="37">
        <v>29406.398099999999</v>
      </c>
      <c r="F313" s="37">
        <v>37053.607600000003</v>
      </c>
      <c r="G313" s="37">
        <v>40364.544800000003</v>
      </c>
      <c r="H313" s="37">
        <v>33217.874600000003</v>
      </c>
      <c r="I313" s="38">
        <v>19.920000000000002</v>
      </c>
      <c r="J313" s="38">
        <v>9.6300000000000008</v>
      </c>
      <c r="K313" s="38">
        <v>10.34</v>
      </c>
      <c r="L313" s="38">
        <v>170.62690000000001</v>
      </c>
      <c r="M313" s="39" t="s">
        <v>95</v>
      </c>
      <c r="O313" s="20"/>
      <c r="P313" s="32"/>
      <c r="Q313" s="32"/>
      <c r="R313" s="33"/>
      <c r="S313" s="20"/>
      <c r="T313" s="20"/>
      <c r="U313" s="20"/>
    </row>
    <row r="314" spans="1:21" s="31" customFormat="1" ht="13.5" customHeight="1">
      <c r="A314" s="25" t="s">
        <v>400</v>
      </c>
      <c r="B314" s="26">
        <v>8.0236000000000001</v>
      </c>
      <c r="C314" s="27">
        <v>32538.3878</v>
      </c>
      <c r="D314" s="28">
        <v>24928.232800000002</v>
      </c>
      <c r="E314" s="28">
        <v>28214.9025</v>
      </c>
      <c r="F314" s="28">
        <v>36180.024599999997</v>
      </c>
      <c r="G314" s="28">
        <v>41054.900199999996</v>
      </c>
      <c r="H314" s="28">
        <v>33030.960099999997</v>
      </c>
      <c r="I314" s="29">
        <v>19.5</v>
      </c>
      <c r="J314" s="29">
        <v>4.0199999999999996</v>
      </c>
      <c r="K314" s="29">
        <v>10.68</v>
      </c>
      <c r="L314" s="29">
        <v>173.84809999999999</v>
      </c>
      <c r="M314" s="30" t="s">
        <v>95</v>
      </c>
      <c r="O314" s="20"/>
      <c r="P314" s="32"/>
      <c r="Q314" s="32"/>
      <c r="R314" s="33"/>
      <c r="S314" s="20"/>
      <c r="T314" s="20"/>
      <c r="U314" s="20"/>
    </row>
    <row r="315" spans="1:21" s="31" customFormat="1" ht="13.5" customHeight="1">
      <c r="A315" s="34" t="s">
        <v>401</v>
      </c>
      <c r="B315" s="35">
        <v>5.9485999999999999</v>
      </c>
      <c r="C315" s="36">
        <v>32973.737500000003</v>
      </c>
      <c r="D315" s="37">
        <v>24251.378499999999</v>
      </c>
      <c r="E315" s="37">
        <v>28439.231100000001</v>
      </c>
      <c r="F315" s="37">
        <v>36333.414199999999</v>
      </c>
      <c r="G315" s="37">
        <v>41775.4689</v>
      </c>
      <c r="H315" s="37">
        <v>33154.379200000003</v>
      </c>
      <c r="I315" s="38">
        <v>20.61</v>
      </c>
      <c r="J315" s="38">
        <v>4.09</v>
      </c>
      <c r="K315" s="38">
        <v>10.61</v>
      </c>
      <c r="L315" s="38">
        <v>173.8844</v>
      </c>
      <c r="M315" s="39" t="s">
        <v>95</v>
      </c>
      <c r="O315" s="20"/>
      <c r="P315" s="32"/>
      <c r="Q315" s="32"/>
      <c r="R315" s="33"/>
      <c r="S315" s="20"/>
      <c r="T315" s="20"/>
      <c r="U315" s="20"/>
    </row>
    <row r="316" spans="1:21" s="31" customFormat="1" ht="13.5" customHeight="1">
      <c r="A316" s="25" t="s">
        <v>402</v>
      </c>
      <c r="B316" s="26">
        <v>11.0387</v>
      </c>
      <c r="C316" s="27">
        <v>32102.8933</v>
      </c>
      <c r="D316" s="28">
        <v>20848.797699999999</v>
      </c>
      <c r="E316" s="28">
        <v>26433.3105</v>
      </c>
      <c r="F316" s="28">
        <v>38354.967600000004</v>
      </c>
      <c r="G316" s="28">
        <v>45114.121899999998</v>
      </c>
      <c r="H316" s="28">
        <v>33020.470600000001</v>
      </c>
      <c r="I316" s="29">
        <v>21.66</v>
      </c>
      <c r="J316" s="29">
        <v>10.53</v>
      </c>
      <c r="K316" s="29">
        <v>9.58</v>
      </c>
      <c r="L316" s="29">
        <v>173.6499</v>
      </c>
      <c r="M316" s="30" t="s">
        <v>95</v>
      </c>
      <c r="O316" s="20"/>
      <c r="P316" s="32"/>
      <c r="Q316" s="32"/>
      <c r="R316" s="33"/>
      <c r="S316" s="20"/>
      <c r="T316" s="20"/>
      <c r="U316" s="20"/>
    </row>
    <row r="317" spans="1:21" s="31" customFormat="1" ht="13.5" customHeight="1">
      <c r="A317" s="34" t="s">
        <v>403</v>
      </c>
      <c r="B317" s="35">
        <v>8.8495000000000008</v>
      </c>
      <c r="C317" s="36">
        <v>33366.356899999999</v>
      </c>
      <c r="D317" s="37">
        <v>24013.298500000001</v>
      </c>
      <c r="E317" s="37">
        <v>28022.383699999998</v>
      </c>
      <c r="F317" s="37">
        <v>39794.076500000003</v>
      </c>
      <c r="G317" s="37">
        <v>46578.895900000003</v>
      </c>
      <c r="H317" s="37">
        <v>34606.735399999998</v>
      </c>
      <c r="I317" s="38">
        <v>23.1</v>
      </c>
      <c r="J317" s="38">
        <v>12.2</v>
      </c>
      <c r="K317" s="38">
        <v>9.6199999999999992</v>
      </c>
      <c r="L317" s="38">
        <v>174.10130000000001</v>
      </c>
      <c r="M317" s="39" t="s">
        <v>95</v>
      </c>
      <c r="O317" s="20"/>
      <c r="P317" s="32"/>
      <c r="Q317" s="32"/>
      <c r="R317" s="33"/>
      <c r="S317" s="20"/>
      <c r="T317" s="20"/>
      <c r="U317" s="20"/>
    </row>
    <row r="318" spans="1:21" s="31" customFormat="1" ht="13.5" customHeight="1">
      <c r="A318" s="25" t="s">
        <v>404</v>
      </c>
      <c r="B318" s="26">
        <v>2.5526</v>
      </c>
      <c r="C318" s="27">
        <v>44834.483999999997</v>
      </c>
      <c r="D318" s="28">
        <v>32552.966400000001</v>
      </c>
      <c r="E318" s="28">
        <v>38676.705999999998</v>
      </c>
      <c r="F318" s="28">
        <v>52387.62</v>
      </c>
      <c r="G318" s="28">
        <v>60333.2961</v>
      </c>
      <c r="H318" s="28">
        <v>46135.226000000002</v>
      </c>
      <c r="I318" s="29">
        <v>13.08</v>
      </c>
      <c r="J318" s="29">
        <v>19.78</v>
      </c>
      <c r="K318" s="29">
        <v>11.05</v>
      </c>
      <c r="L318" s="29">
        <v>170.69880000000001</v>
      </c>
      <c r="M318" s="30" t="s">
        <v>95</v>
      </c>
      <c r="O318" s="20"/>
      <c r="P318" s="32"/>
      <c r="Q318" s="32"/>
      <c r="R318" s="33"/>
      <c r="S318" s="20"/>
      <c r="T318" s="20"/>
      <c r="U318" s="20"/>
    </row>
    <row r="319" spans="1:21" s="31" customFormat="1" ht="13.5" customHeight="1">
      <c r="A319" s="34" t="s">
        <v>405</v>
      </c>
      <c r="B319" s="35">
        <v>2.5175999999999998</v>
      </c>
      <c r="C319" s="36">
        <v>44939.928399999997</v>
      </c>
      <c r="D319" s="37">
        <v>32730.779200000001</v>
      </c>
      <c r="E319" s="37">
        <v>38815.534599999999</v>
      </c>
      <c r="F319" s="37">
        <v>52533.831299999998</v>
      </c>
      <c r="G319" s="37">
        <v>60390.686600000001</v>
      </c>
      <c r="H319" s="37">
        <v>46269.599399999999</v>
      </c>
      <c r="I319" s="38">
        <v>13.06</v>
      </c>
      <c r="J319" s="38">
        <v>19.89</v>
      </c>
      <c r="K319" s="38">
        <v>11.08</v>
      </c>
      <c r="L319" s="38">
        <v>170.5095</v>
      </c>
      <c r="M319" s="39" t="s">
        <v>95</v>
      </c>
      <c r="O319" s="20"/>
      <c r="P319" s="32"/>
      <c r="Q319" s="32"/>
      <c r="R319" s="33"/>
      <c r="S319" s="20"/>
      <c r="T319" s="20"/>
      <c r="U319" s="20"/>
    </row>
    <row r="320" spans="1:21" s="31" customFormat="1" ht="13.5" customHeight="1">
      <c r="A320" s="25" t="s">
        <v>406</v>
      </c>
      <c r="B320" s="26">
        <v>39.1175</v>
      </c>
      <c r="C320" s="27">
        <v>19752.885999999999</v>
      </c>
      <c r="D320" s="28">
        <v>16243.2899</v>
      </c>
      <c r="E320" s="28">
        <v>17984.6577</v>
      </c>
      <c r="F320" s="28">
        <v>23377.4355</v>
      </c>
      <c r="G320" s="28">
        <v>30371.670999999998</v>
      </c>
      <c r="H320" s="28">
        <v>21904.987499999999</v>
      </c>
      <c r="I320" s="29">
        <v>6.09</v>
      </c>
      <c r="J320" s="29">
        <v>9.33</v>
      </c>
      <c r="K320" s="29">
        <v>8.76</v>
      </c>
      <c r="L320" s="29">
        <v>170.5986</v>
      </c>
      <c r="M320" s="30" t="s">
        <v>95</v>
      </c>
      <c r="O320" s="20"/>
      <c r="P320" s="32"/>
      <c r="Q320" s="32"/>
      <c r="R320" s="33"/>
      <c r="S320" s="20"/>
      <c r="T320" s="20"/>
      <c r="U320" s="20"/>
    </row>
    <row r="321" spans="1:21" s="31" customFormat="1" ht="13.5" customHeight="1">
      <c r="A321" s="34" t="s">
        <v>407</v>
      </c>
      <c r="B321" s="35">
        <v>12.1235</v>
      </c>
      <c r="C321" s="36">
        <v>18924.152600000001</v>
      </c>
      <c r="D321" s="37">
        <v>15474.727199999999</v>
      </c>
      <c r="E321" s="37">
        <v>17299.540300000001</v>
      </c>
      <c r="F321" s="37">
        <v>21205.9316</v>
      </c>
      <c r="G321" s="37">
        <v>25607.168699999998</v>
      </c>
      <c r="H321" s="37">
        <v>19858.772499999999</v>
      </c>
      <c r="I321" s="38">
        <v>4.5599999999999996</v>
      </c>
      <c r="J321" s="38">
        <v>9.89</v>
      </c>
      <c r="K321" s="38">
        <v>8.9700000000000006</v>
      </c>
      <c r="L321" s="38">
        <v>168.78229999999999</v>
      </c>
      <c r="M321" s="39" t="s">
        <v>95</v>
      </c>
      <c r="O321" s="20"/>
      <c r="P321" s="32"/>
      <c r="Q321" s="32"/>
      <c r="R321" s="33"/>
      <c r="S321" s="20"/>
      <c r="T321" s="20"/>
      <c r="U321" s="20"/>
    </row>
    <row r="322" spans="1:21" s="31" customFormat="1" ht="13.5" customHeight="1">
      <c r="A322" s="34" t="s">
        <v>408</v>
      </c>
      <c r="B322" s="35">
        <v>24.101099999999999</v>
      </c>
      <c r="C322" s="36">
        <v>19861.908100000001</v>
      </c>
      <c r="D322" s="37">
        <v>16644.595099999999</v>
      </c>
      <c r="E322" s="37">
        <v>18285.2435</v>
      </c>
      <c r="F322" s="37">
        <v>23308.424299999999</v>
      </c>
      <c r="G322" s="37">
        <v>30115.2847</v>
      </c>
      <c r="H322" s="37">
        <v>22149.545900000001</v>
      </c>
      <c r="I322" s="38">
        <v>5.43</v>
      </c>
      <c r="J322" s="38">
        <v>9.4700000000000006</v>
      </c>
      <c r="K322" s="38">
        <v>8.68</v>
      </c>
      <c r="L322" s="38">
        <v>170.61259999999999</v>
      </c>
      <c r="M322" s="39" t="s">
        <v>95</v>
      </c>
      <c r="O322" s="20"/>
      <c r="P322" s="32"/>
      <c r="Q322" s="32"/>
      <c r="R322" s="33"/>
      <c r="S322" s="20"/>
      <c r="T322" s="20"/>
      <c r="U322" s="20"/>
    </row>
    <row r="323" spans="1:21" s="31" customFormat="1" ht="13.5" customHeight="1">
      <c r="A323" s="25" t="s">
        <v>409</v>
      </c>
      <c r="B323" s="26">
        <v>0.40039999999999998</v>
      </c>
      <c r="C323" s="27">
        <v>26953.4908</v>
      </c>
      <c r="D323" s="28">
        <v>19513.6607</v>
      </c>
      <c r="E323" s="28">
        <v>23235.887200000001</v>
      </c>
      <c r="F323" s="28">
        <v>32058.083900000001</v>
      </c>
      <c r="G323" s="28">
        <v>41588.698900000003</v>
      </c>
      <c r="H323" s="28">
        <v>28806.205699999999</v>
      </c>
      <c r="I323" s="29">
        <v>13.1</v>
      </c>
      <c r="J323" s="29">
        <v>4.33</v>
      </c>
      <c r="K323" s="29">
        <v>23.08</v>
      </c>
      <c r="L323" s="29">
        <v>174.18450000000001</v>
      </c>
      <c r="M323" s="30" t="s">
        <v>93</v>
      </c>
      <c r="O323" s="20"/>
      <c r="P323" s="32"/>
      <c r="Q323" s="32"/>
      <c r="R323" s="33"/>
      <c r="S323" s="20"/>
      <c r="T323" s="20"/>
      <c r="U323" s="20"/>
    </row>
    <row r="324" spans="1:21" s="31" customFormat="1" ht="13.5" customHeight="1">
      <c r="A324" s="25" t="s">
        <v>410</v>
      </c>
      <c r="B324" s="26">
        <v>3.8003</v>
      </c>
      <c r="C324" s="27">
        <v>25465.9797</v>
      </c>
      <c r="D324" s="28">
        <v>17948.833299999998</v>
      </c>
      <c r="E324" s="28">
        <v>21623.3416</v>
      </c>
      <c r="F324" s="28">
        <v>28694.055199999999</v>
      </c>
      <c r="G324" s="28">
        <v>31261.983400000001</v>
      </c>
      <c r="H324" s="28">
        <v>25158.665400000002</v>
      </c>
      <c r="I324" s="29">
        <v>10.15</v>
      </c>
      <c r="J324" s="29">
        <v>2.99</v>
      </c>
      <c r="K324" s="29">
        <v>11.44</v>
      </c>
      <c r="L324" s="29">
        <v>178.18780000000001</v>
      </c>
      <c r="M324" s="30" t="s">
        <v>95</v>
      </c>
      <c r="O324" s="20"/>
      <c r="P324" s="32"/>
      <c r="Q324" s="32"/>
      <c r="R324" s="33"/>
      <c r="S324" s="20"/>
      <c r="T324" s="20"/>
      <c r="U324" s="20"/>
    </row>
    <row r="325" spans="1:21" s="31" customFormat="1" ht="13.5" customHeight="1">
      <c r="A325" s="25" t="s">
        <v>411</v>
      </c>
      <c r="B325" s="26">
        <v>12.448700000000001</v>
      </c>
      <c r="C325" s="27">
        <v>29158.5111</v>
      </c>
      <c r="D325" s="28">
        <v>20365.006700000002</v>
      </c>
      <c r="E325" s="28">
        <v>24701.923900000002</v>
      </c>
      <c r="F325" s="28">
        <v>33884.459600000002</v>
      </c>
      <c r="G325" s="28">
        <v>38477.512300000002</v>
      </c>
      <c r="H325" s="28">
        <v>29509.001</v>
      </c>
      <c r="I325" s="29">
        <v>17.239999999999998</v>
      </c>
      <c r="J325" s="29">
        <v>11.26</v>
      </c>
      <c r="K325" s="29">
        <v>9.81</v>
      </c>
      <c r="L325" s="29">
        <v>181.10769999999999</v>
      </c>
      <c r="M325" s="30" t="s">
        <v>95</v>
      </c>
      <c r="O325" s="20"/>
      <c r="P325" s="32"/>
      <c r="Q325" s="32"/>
      <c r="R325" s="33"/>
      <c r="S325" s="20"/>
      <c r="T325" s="20"/>
      <c r="U325" s="20"/>
    </row>
    <row r="326" spans="1:21" s="31" customFormat="1" ht="13.5" customHeight="1">
      <c r="A326" s="34" t="s">
        <v>412</v>
      </c>
      <c r="B326" s="35">
        <v>9.8172999999999995</v>
      </c>
      <c r="C326" s="36">
        <v>29643.721300000001</v>
      </c>
      <c r="D326" s="37">
        <v>21993.733499999998</v>
      </c>
      <c r="E326" s="37">
        <v>25423.436099999999</v>
      </c>
      <c r="F326" s="37">
        <v>34434.714800000002</v>
      </c>
      <c r="G326" s="37">
        <v>38672.1368</v>
      </c>
      <c r="H326" s="37">
        <v>30112.602599999998</v>
      </c>
      <c r="I326" s="38">
        <v>17.309999999999999</v>
      </c>
      <c r="J326" s="38">
        <v>12.4</v>
      </c>
      <c r="K326" s="38">
        <v>9.68</v>
      </c>
      <c r="L326" s="38">
        <v>181.4178</v>
      </c>
      <c r="M326" s="39" t="s">
        <v>95</v>
      </c>
      <c r="O326" s="20"/>
      <c r="P326" s="32"/>
      <c r="Q326" s="32"/>
      <c r="R326" s="33"/>
      <c r="S326" s="20"/>
      <c r="T326" s="20"/>
      <c r="U326" s="20"/>
    </row>
    <row r="327" spans="1:21" s="31" customFormat="1" ht="13.5" customHeight="1">
      <c r="A327" s="25" t="s">
        <v>413</v>
      </c>
      <c r="B327" s="26">
        <v>2.2307000000000001</v>
      </c>
      <c r="C327" s="27">
        <v>29138.171699999999</v>
      </c>
      <c r="D327" s="28">
        <v>21546.930799999998</v>
      </c>
      <c r="E327" s="28">
        <v>23549.217000000001</v>
      </c>
      <c r="F327" s="28">
        <v>33605.839</v>
      </c>
      <c r="G327" s="28">
        <v>37932.507899999997</v>
      </c>
      <c r="H327" s="28">
        <v>29321.6178</v>
      </c>
      <c r="I327" s="29">
        <v>17.010000000000002</v>
      </c>
      <c r="J327" s="29">
        <v>1.99</v>
      </c>
      <c r="K327" s="29">
        <v>15.25</v>
      </c>
      <c r="L327" s="29">
        <v>174.3278</v>
      </c>
      <c r="M327" s="30" t="s">
        <v>95</v>
      </c>
      <c r="O327" s="20"/>
      <c r="P327" s="32"/>
      <c r="Q327" s="32"/>
      <c r="R327" s="33"/>
      <c r="S327" s="20"/>
      <c r="T327" s="20"/>
      <c r="U327" s="20"/>
    </row>
    <row r="328" spans="1:21" s="31" customFormat="1" ht="13.5" customHeight="1">
      <c r="A328" s="34" t="s">
        <v>414</v>
      </c>
      <c r="B328" s="35">
        <v>1.2065999999999999</v>
      </c>
      <c r="C328" s="36">
        <v>27005.919399999999</v>
      </c>
      <c r="D328" s="37">
        <v>20657.489799999999</v>
      </c>
      <c r="E328" s="37">
        <v>22711.388500000001</v>
      </c>
      <c r="F328" s="37">
        <v>31297.780599999998</v>
      </c>
      <c r="G328" s="37">
        <v>34041.951999999997</v>
      </c>
      <c r="H328" s="37">
        <v>27362.195299999999</v>
      </c>
      <c r="I328" s="38">
        <v>19.02</v>
      </c>
      <c r="J328" s="38">
        <v>1.26</v>
      </c>
      <c r="K328" s="38">
        <v>15.48</v>
      </c>
      <c r="L328" s="38">
        <v>176.0042</v>
      </c>
      <c r="M328" s="39" t="s">
        <v>95</v>
      </c>
      <c r="O328" s="20"/>
      <c r="P328" s="32"/>
      <c r="Q328" s="32"/>
      <c r="R328" s="33"/>
      <c r="S328" s="20"/>
      <c r="T328" s="20"/>
      <c r="U328" s="20"/>
    </row>
    <row r="329" spans="1:21" s="31" customFormat="1" ht="13.5" customHeight="1">
      <c r="A329" s="25" t="s">
        <v>415</v>
      </c>
      <c r="B329" s="26">
        <v>16.587700000000002</v>
      </c>
      <c r="C329" s="27">
        <v>26006.461299999999</v>
      </c>
      <c r="D329" s="28">
        <v>17401.896799999999</v>
      </c>
      <c r="E329" s="28">
        <v>20778.86</v>
      </c>
      <c r="F329" s="28">
        <v>29926.101699999999</v>
      </c>
      <c r="G329" s="28">
        <v>36360.341</v>
      </c>
      <c r="H329" s="28">
        <v>26534.953600000001</v>
      </c>
      <c r="I329" s="29">
        <v>13.08</v>
      </c>
      <c r="J329" s="29">
        <v>2.11</v>
      </c>
      <c r="K329" s="29">
        <v>11.75</v>
      </c>
      <c r="L329" s="29">
        <v>177.45570000000001</v>
      </c>
      <c r="M329" s="30" t="s">
        <v>95</v>
      </c>
      <c r="O329" s="20"/>
      <c r="P329" s="32"/>
      <c r="Q329" s="32"/>
      <c r="R329" s="33"/>
      <c r="S329" s="20"/>
      <c r="T329" s="20"/>
      <c r="U329" s="20"/>
    </row>
    <row r="330" spans="1:21" s="31" customFormat="1" ht="13.5" customHeight="1">
      <c r="A330" s="34" t="s">
        <v>416</v>
      </c>
      <c r="B330" s="35">
        <v>14.313000000000001</v>
      </c>
      <c r="C330" s="36">
        <v>26010.539000000001</v>
      </c>
      <c r="D330" s="37">
        <v>17401.896799999999</v>
      </c>
      <c r="E330" s="37">
        <v>21007.7251</v>
      </c>
      <c r="F330" s="37">
        <v>29805.9571</v>
      </c>
      <c r="G330" s="37">
        <v>35887.222999999998</v>
      </c>
      <c r="H330" s="37">
        <v>26555.662199999999</v>
      </c>
      <c r="I330" s="38">
        <v>13.44</v>
      </c>
      <c r="J330" s="38">
        <v>1.77</v>
      </c>
      <c r="K330" s="38">
        <v>12.07</v>
      </c>
      <c r="L330" s="38">
        <v>177.89850000000001</v>
      </c>
      <c r="M330" s="39" t="s">
        <v>95</v>
      </c>
      <c r="O330" s="20"/>
      <c r="P330" s="32"/>
      <c r="Q330" s="32"/>
      <c r="R330" s="33"/>
      <c r="S330" s="20"/>
      <c r="T330" s="20"/>
      <c r="U330" s="20"/>
    </row>
    <row r="331" spans="1:21" s="31" customFormat="1" ht="13.5" customHeight="1">
      <c r="A331" s="25" t="s">
        <v>417</v>
      </c>
      <c r="B331" s="26">
        <v>2.0579000000000001</v>
      </c>
      <c r="C331" s="27">
        <v>32937.273399999998</v>
      </c>
      <c r="D331" s="28">
        <v>15207.311799999999</v>
      </c>
      <c r="E331" s="28">
        <v>27405.165499999999</v>
      </c>
      <c r="F331" s="28">
        <v>37401.253900000003</v>
      </c>
      <c r="G331" s="28">
        <v>45806.325499999999</v>
      </c>
      <c r="H331" s="28">
        <v>32568.332299999998</v>
      </c>
      <c r="I331" s="29">
        <v>16.7</v>
      </c>
      <c r="J331" s="29">
        <v>3.17</v>
      </c>
      <c r="K331" s="29">
        <v>14.51</v>
      </c>
      <c r="L331" s="29">
        <v>179.6122</v>
      </c>
      <c r="M331" s="30" t="s">
        <v>93</v>
      </c>
      <c r="O331" s="20"/>
      <c r="P331" s="32"/>
      <c r="Q331" s="32"/>
      <c r="R331" s="33"/>
      <c r="S331" s="20"/>
      <c r="T331" s="20"/>
      <c r="U331" s="20"/>
    </row>
    <row r="332" spans="1:21" s="31" customFormat="1" ht="13.5" customHeight="1">
      <c r="A332" s="25" t="s">
        <v>418</v>
      </c>
      <c r="B332" s="26">
        <v>5.2946999999999997</v>
      </c>
      <c r="C332" s="27">
        <v>26942.606100000001</v>
      </c>
      <c r="D332" s="28">
        <v>18219.883399999999</v>
      </c>
      <c r="E332" s="28">
        <v>20886.914000000001</v>
      </c>
      <c r="F332" s="28">
        <v>32674.852699999999</v>
      </c>
      <c r="G332" s="28">
        <v>39261.635900000001</v>
      </c>
      <c r="H332" s="28">
        <v>27973.821800000002</v>
      </c>
      <c r="I332" s="29">
        <v>17.43</v>
      </c>
      <c r="J332" s="29">
        <v>1.9</v>
      </c>
      <c r="K332" s="29">
        <v>12.71</v>
      </c>
      <c r="L332" s="29">
        <v>176.4427</v>
      </c>
      <c r="M332" s="30" t="s">
        <v>95</v>
      </c>
      <c r="O332" s="20"/>
      <c r="P332" s="32"/>
      <c r="Q332" s="32"/>
      <c r="R332" s="33"/>
      <c r="S332" s="20"/>
      <c r="T332" s="20"/>
      <c r="U332" s="20"/>
    </row>
    <row r="333" spans="1:21" s="31" customFormat="1" ht="13.5" customHeight="1">
      <c r="A333" s="25" t="s">
        <v>419</v>
      </c>
      <c r="B333" s="26">
        <v>16.099399999999999</v>
      </c>
      <c r="C333" s="27">
        <v>29487.093099999998</v>
      </c>
      <c r="D333" s="28">
        <v>17839.744699999999</v>
      </c>
      <c r="E333" s="28">
        <v>22799.192299999999</v>
      </c>
      <c r="F333" s="28">
        <v>36809.003700000001</v>
      </c>
      <c r="G333" s="28">
        <v>44540.705399999999</v>
      </c>
      <c r="H333" s="28">
        <v>30735.548900000002</v>
      </c>
      <c r="I333" s="29">
        <v>17.739999999999998</v>
      </c>
      <c r="J333" s="29">
        <v>3.93</v>
      </c>
      <c r="K333" s="29">
        <v>12.5</v>
      </c>
      <c r="L333" s="29">
        <v>179.0145</v>
      </c>
      <c r="M333" s="30" t="s">
        <v>95</v>
      </c>
      <c r="O333" s="20"/>
      <c r="P333" s="32"/>
      <c r="Q333" s="32"/>
      <c r="R333" s="33"/>
      <c r="S333" s="20"/>
      <c r="T333" s="20"/>
      <c r="U333" s="20"/>
    </row>
    <row r="334" spans="1:21" s="31" customFormat="1" ht="13.5" customHeight="1">
      <c r="A334" s="34" t="s">
        <v>420</v>
      </c>
      <c r="B334" s="35">
        <v>3.4213</v>
      </c>
      <c r="C334" s="36">
        <v>25470.173500000001</v>
      </c>
      <c r="D334" s="37">
        <v>16529.1325</v>
      </c>
      <c r="E334" s="37">
        <v>19177.720499999999</v>
      </c>
      <c r="F334" s="37">
        <v>35511.454100000003</v>
      </c>
      <c r="G334" s="37">
        <v>40359.017599999999</v>
      </c>
      <c r="H334" s="37">
        <v>27263.185099999999</v>
      </c>
      <c r="I334" s="38">
        <v>15.1</v>
      </c>
      <c r="J334" s="38">
        <v>4.33</v>
      </c>
      <c r="K334" s="38">
        <v>11.51</v>
      </c>
      <c r="L334" s="38">
        <v>176.35579999999999</v>
      </c>
      <c r="M334" s="39" t="s">
        <v>93</v>
      </c>
      <c r="O334" s="20"/>
      <c r="P334" s="32"/>
      <c r="Q334" s="32"/>
      <c r="R334" s="33"/>
      <c r="S334" s="20"/>
      <c r="T334" s="20"/>
      <c r="U334" s="20"/>
    </row>
    <row r="335" spans="1:21" s="31" customFormat="1" ht="13.5" customHeight="1">
      <c r="A335" s="34" t="s">
        <v>421</v>
      </c>
      <c r="B335" s="35">
        <v>9.0709</v>
      </c>
      <c r="C335" s="36">
        <v>31404.757000000001</v>
      </c>
      <c r="D335" s="37">
        <v>20034.290400000002</v>
      </c>
      <c r="E335" s="37">
        <v>25346.360700000001</v>
      </c>
      <c r="F335" s="37">
        <v>37866.9925</v>
      </c>
      <c r="G335" s="37">
        <v>45547.992599999998</v>
      </c>
      <c r="H335" s="37">
        <v>32523.709599999998</v>
      </c>
      <c r="I335" s="38">
        <v>18.53</v>
      </c>
      <c r="J335" s="38">
        <v>4.24</v>
      </c>
      <c r="K335" s="38">
        <v>12.99</v>
      </c>
      <c r="L335" s="38">
        <v>181.28720000000001</v>
      </c>
      <c r="M335" s="39" t="s">
        <v>95</v>
      </c>
      <c r="O335" s="20"/>
      <c r="P335" s="32"/>
      <c r="Q335" s="32"/>
      <c r="R335" s="33"/>
      <c r="S335" s="20"/>
      <c r="T335" s="20"/>
      <c r="U335" s="20"/>
    </row>
    <row r="336" spans="1:21" s="31" customFormat="1" ht="13.5" customHeight="1">
      <c r="A336" s="25" t="s">
        <v>422</v>
      </c>
      <c r="B336" s="26">
        <v>1.1022000000000001</v>
      </c>
      <c r="C336" s="27">
        <v>22639.748299999999</v>
      </c>
      <c r="D336" s="28">
        <v>15697.452300000001</v>
      </c>
      <c r="E336" s="28">
        <v>18502.583299999998</v>
      </c>
      <c r="F336" s="28">
        <v>31080.453699999998</v>
      </c>
      <c r="G336" s="28">
        <v>41921.209000000003</v>
      </c>
      <c r="H336" s="28">
        <v>26121.133399999999</v>
      </c>
      <c r="I336" s="29">
        <v>7.88</v>
      </c>
      <c r="J336" s="29">
        <v>0.47</v>
      </c>
      <c r="K336" s="29">
        <v>11.56</v>
      </c>
      <c r="L336" s="29">
        <v>173.39009999999999</v>
      </c>
      <c r="M336" s="30" t="s">
        <v>93</v>
      </c>
      <c r="O336" s="20"/>
      <c r="P336" s="32"/>
      <c r="Q336" s="32"/>
      <c r="R336" s="33"/>
      <c r="S336" s="20"/>
      <c r="T336" s="20"/>
      <c r="U336" s="20"/>
    </row>
    <row r="337" spans="1:21" s="31" customFormat="1" ht="13.5" customHeight="1">
      <c r="A337" s="25" t="s">
        <v>423</v>
      </c>
      <c r="B337" s="26">
        <v>15.119899999999999</v>
      </c>
      <c r="C337" s="27">
        <v>30552.242099999999</v>
      </c>
      <c r="D337" s="28">
        <v>19230.3541</v>
      </c>
      <c r="E337" s="28">
        <v>23385.037199999999</v>
      </c>
      <c r="F337" s="28">
        <v>36622.3249</v>
      </c>
      <c r="G337" s="28">
        <v>42192.188800000004</v>
      </c>
      <c r="H337" s="28">
        <v>30751.714199999999</v>
      </c>
      <c r="I337" s="29">
        <v>14.72</v>
      </c>
      <c r="J337" s="29">
        <v>3.37</v>
      </c>
      <c r="K337" s="29">
        <v>12.17</v>
      </c>
      <c r="L337" s="29">
        <v>173.1421</v>
      </c>
      <c r="M337" s="30" t="s">
        <v>95</v>
      </c>
      <c r="O337" s="20"/>
      <c r="P337" s="32"/>
      <c r="Q337" s="32"/>
      <c r="R337" s="33"/>
      <c r="S337" s="20"/>
      <c r="T337" s="20"/>
      <c r="U337" s="20"/>
    </row>
    <row r="338" spans="1:21" s="31" customFormat="1" ht="13.5" customHeight="1">
      <c r="A338" s="34" t="s">
        <v>424</v>
      </c>
      <c r="B338" s="35">
        <v>3.0863</v>
      </c>
      <c r="C338" s="36">
        <v>32783.678099999997</v>
      </c>
      <c r="D338" s="37">
        <v>23155.849699999999</v>
      </c>
      <c r="E338" s="37">
        <v>27851.152399999999</v>
      </c>
      <c r="F338" s="37">
        <v>37398.739200000004</v>
      </c>
      <c r="G338" s="37">
        <v>41707.555099999998</v>
      </c>
      <c r="H338" s="37">
        <v>32829.5262</v>
      </c>
      <c r="I338" s="38">
        <v>18.920000000000002</v>
      </c>
      <c r="J338" s="38">
        <v>4.7300000000000004</v>
      </c>
      <c r="K338" s="38">
        <v>12.47</v>
      </c>
      <c r="L338" s="38">
        <v>171.12370000000001</v>
      </c>
      <c r="M338" s="39" t="s">
        <v>95</v>
      </c>
      <c r="O338" s="20"/>
      <c r="P338" s="32"/>
      <c r="Q338" s="32"/>
      <c r="R338" s="33"/>
      <c r="S338" s="20"/>
      <c r="T338" s="20"/>
      <c r="U338" s="20"/>
    </row>
    <row r="339" spans="1:21" s="31" customFormat="1" ht="13.5" customHeight="1">
      <c r="A339" s="25" t="s">
        <v>425</v>
      </c>
      <c r="B339" s="26">
        <v>3.6922999999999999</v>
      </c>
      <c r="C339" s="27">
        <v>32577.577399999998</v>
      </c>
      <c r="D339" s="28">
        <v>17884.9166</v>
      </c>
      <c r="E339" s="28">
        <v>23056.308300000001</v>
      </c>
      <c r="F339" s="28">
        <v>40847.815000000002</v>
      </c>
      <c r="G339" s="28">
        <v>48900.294999999998</v>
      </c>
      <c r="H339" s="28">
        <v>33079.186600000001</v>
      </c>
      <c r="I339" s="29">
        <v>15.49</v>
      </c>
      <c r="J339" s="29">
        <v>0.8</v>
      </c>
      <c r="K339" s="29">
        <v>9.58</v>
      </c>
      <c r="L339" s="29">
        <v>173.51679999999999</v>
      </c>
      <c r="M339" s="30" t="s">
        <v>93</v>
      </c>
      <c r="O339" s="20"/>
      <c r="P339" s="32"/>
      <c r="Q339" s="32"/>
      <c r="R339" s="33"/>
      <c r="S339" s="20"/>
      <c r="T339" s="20"/>
      <c r="U339" s="20"/>
    </row>
    <row r="340" spans="1:21" s="31" customFormat="1" ht="13.5" customHeight="1">
      <c r="A340" s="25" t="s">
        <v>426</v>
      </c>
      <c r="B340" s="26">
        <v>7.2351000000000001</v>
      </c>
      <c r="C340" s="27">
        <v>36047.017500000002</v>
      </c>
      <c r="D340" s="28">
        <v>21973</v>
      </c>
      <c r="E340" s="28">
        <v>28956.744900000002</v>
      </c>
      <c r="F340" s="28">
        <v>43635.9064</v>
      </c>
      <c r="G340" s="28">
        <v>54399.651299999998</v>
      </c>
      <c r="H340" s="28">
        <v>37111.3148</v>
      </c>
      <c r="I340" s="29">
        <v>18.12</v>
      </c>
      <c r="J340" s="29">
        <v>5.79</v>
      </c>
      <c r="K340" s="29">
        <v>15.13</v>
      </c>
      <c r="L340" s="29">
        <v>171.7166</v>
      </c>
      <c r="M340" s="30" t="s">
        <v>95</v>
      </c>
      <c r="O340" s="20"/>
      <c r="P340" s="32"/>
      <c r="Q340" s="32"/>
      <c r="R340" s="33"/>
      <c r="S340" s="20"/>
      <c r="T340" s="20"/>
      <c r="U340" s="20"/>
    </row>
    <row r="341" spans="1:21" s="31" customFormat="1" ht="13.5" customHeight="1">
      <c r="A341" s="34" t="s">
        <v>427</v>
      </c>
      <c r="B341" s="35">
        <v>3.7423999999999999</v>
      </c>
      <c r="C341" s="36">
        <v>39326.788500000002</v>
      </c>
      <c r="D341" s="37">
        <v>20005.1522</v>
      </c>
      <c r="E341" s="37">
        <v>28656.647000000001</v>
      </c>
      <c r="F341" s="37">
        <v>49471.446900000003</v>
      </c>
      <c r="G341" s="37">
        <v>59295.084600000002</v>
      </c>
      <c r="H341" s="37">
        <v>39511.8986</v>
      </c>
      <c r="I341" s="38">
        <v>16.899999999999999</v>
      </c>
      <c r="J341" s="38">
        <v>4.54</v>
      </c>
      <c r="K341" s="38">
        <v>16.100000000000001</v>
      </c>
      <c r="L341" s="38">
        <v>169.4752</v>
      </c>
      <c r="M341" s="39" t="s">
        <v>93</v>
      </c>
      <c r="O341" s="20"/>
      <c r="P341" s="32"/>
      <c r="Q341" s="32"/>
      <c r="R341" s="33"/>
      <c r="S341" s="20"/>
      <c r="T341" s="20"/>
      <c r="U341" s="20"/>
    </row>
    <row r="342" spans="1:21" s="31" customFormat="1" ht="13.5" customHeight="1">
      <c r="A342" s="25" t="s">
        <v>428</v>
      </c>
      <c r="B342" s="26">
        <v>3.2406000000000001</v>
      </c>
      <c r="C342" s="27">
        <v>32990.257599999997</v>
      </c>
      <c r="D342" s="28">
        <v>24833.0834</v>
      </c>
      <c r="E342" s="28">
        <v>26896.7634</v>
      </c>
      <c r="F342" s="28">
        <v>39168.278899999998</v>
      </c>
      <c r="G342" s="28">
        <v>44101.629099999998</v>
      </c>
      <c r="H342" s="28">
        <v>34107.657800000001</v>
      </c>
      <c r="I342" s="29">
        <v>18.57</v>
      </c>
      <c r="J342" s="29">
        <v>7.67</v>
      </c>
      <c r="K342" s="29">
        <v>11.86</v>
      </c>
      <c r="L342" s="29">
        <v>172.28639999999999</v>
      </c>
      <c r="M342" s="30" t="s">
        <v>95</v>
      </c>
      <c r="O342" s="20"/>
      <c r="P342" s="32"/>
      <c r="Q342" s="32"/>
      <c r="R342" s="33"/>
      <c r="S342" s="20"/>
      <c r="T342" s="20"/>
      <c r="U342" s="20"/>
    </row>
    <row r="343" spans="1:21" s="31" customFormat="1" ht="13.5" customHeight="1">
      <c r="A343" s="25" t="s">
        <v>429</v>
      </c>
      <c r="B343" s="26">
        <v>19.526499999999999</v>
      </c>
      <c r="C343" s="27">
        <v>36117.198700000001</v>
      </c>
      <c r="D343" s="28">
        <v>24813.6446</v>
      </c>
      <c r="E343" s="28">
        <v>30526.3547</v>
      </c>
      <c r="F343" s="28">
        <v>42571.364600000001</v>
      </c>
      <c r="G343" s="28">
        <v>50670.9715</v>
      </c>
      <c r="H343" s="28">
        <v>36989.209499999997</v>
      </c>
      <c r="I343" s="29">
        <v>15.89</v>
      </c>
      <c r="J343" s="29">
        <v>6.28</v>
      </c>
      <c r="K343" s="29">
        <v>13.61</v>
      </c>
      <c r="L343" s="29">
        <v>176.2894</v>
      </c>
      <c r="M343" s="30" t="s">
        <v>95</v>
      </c>
      <c r="O343" s="20"/>
      <c r="P343" s="32"/>
      <c r="Q343" s="32"/>
      <c r="R343" s="33"/>
      <c r="S343" s="20"/>
      <c r="T343" s="20"/>
      <c r="U343" s="20"/>
    </row>
    <row r="344" spans="1:21" s="31" customFormat="1" ht="13.5" customHeight="1">
      <c r="A344" s="34" t="s">
        <v>430</v>
      </c>
      <c r="B344" s="35">
        <v>17.898099999999999</v>
      </c>
      <c r="C344" s="36">
        <v>36297.533600000002</v>
      </c>
      <c r="D344" s="37">
        <v>24591.473699999999</v>
      </c>
      <c r="E344" s="37">
        <v>30526.3547</v>
      </c>
      <c r="F344" s="37">
        <v>42846.376700000001</v>
      </c>
      <c r="G344" s="37">
        <v>51014.112699999998</v>
      </c>
      <c r="H344" s="37">
        <v>37106.197999999997</v>
      </c>
      <c r="I344" s="38">
        <v>15.62</v>
      </c>
      <c r="J344" s="38">
        <v>6.06</v>
      </c>
      <c r="K344" s="38">
        <v>13.65</v>
      </c>
      <c r="L344" s="38">
        <v>176.40940000000001</v>
      </c>
      <c r="M344" s="39" t="s">
        <v>95</v>
      </c>
      <c r="O344" s="20"/>
      <c r="P344" s="32"/>
      <c r="Q344" s="32"/>
      <c r="R344" s="33"/>
      <c r="S344" s="20"/>
      <c r="T344" s="20"/>
      <c r="U344" s="20"/>
    </row>
    <row r="345" spans="1:21" s="31" customFormat="1" ht="13.5" customHeight="1">
      <c r="A345" s="25" t="s">
        <v>431</v>
      </c>
      <c r="B345" s="26">
        <v>5.5948000000000002</v>
      </c>
      <c r="C345" s="27">
        <v>39269.223599999998</v>
      </c>
      <c r="D345" s="28">
        <v>25721.984499999999</v>
      </c>
      <c r="E345" s="28">
        <v>31846.328000000001</v>
      </c>
      <c r="F345" s="28">
        <v>51606.532899999998</v>
      </c>
      <c r="G345" s="28">
        <v>58140.210400000004</v>
      </c>
      <c r="H345" s="28">
        <v>41212.2768</v>
      </c>
      <c r="I345" s="29">
        <v>19.18</v>
      </c>
      <c r="J345" s="29">
        <v>5.12</v>
      </c>
      <c r="K345" s="29">
        <v>16.98</v>
      </c>
      <c r="L345" s="29">
        <v>169.5016</v>
      </c>
      <c r="M345" s="30" t="s">
        <v>95</v>
      </c>
      <c r="O345" s="20"/>
      <c r="P345" s="32"/>
      <c r="Q345" s="32"/>
      <c r="R345" s="33"/>
      <c r="S345" s="20"/>
      <c r="T345" s="20"/>
      <c r="U345" s="20"/>
    </row>
    <row r="346" spans="1:21" s="31" customFormat="1" ht="13.5" customHeight="1">
      <c r="A346" s="34" t="s">
        <v>432</v>
      </c>
      <c r="B346" s="35">
        <v>3.069</v>
      </c>
      <c r="C346" s="36">
        <v>49690.775199999996</v>
      </c>
      <c r="D346" s="37">
        <v>27094.831600000001</v>
      </c>
      <c r="E346" s="37">
        <v>36579.604599999999</v>
      </c>
      <c r="F346" s="37">
        <v>56788.110399999998</v>
      </c>
      <c r="G346" s="37">
        <v>59938.338600000003</v>
      </c>
      <c r="H346" s="37">
        <v>46346.637799999997</v>
      </c>
      <c r="I346" s="38">
        <v>19.43</v>
      </c>
      <c r="J346" s="38">
        <v>5.88</v>
      </c>
      <c r="K346" s="38">
        <v>20.14</v>
      </c>
      <c r="L346" s="38">
        <v>165.5581</v>
      </c>
      <c r="M346" s="39" t="s">
        <v>95</v>
      </c>
      <c r="O346" s="20"/>
      <c r="P346" s="32"/>
      <c r="Q346" s="32"/>
      <c r="R346" s="33"/>
      <c r="S346" s="20"/>
      <c r="T346" s="20"/>
      <c r="U346" s="20"/>
    </row>
    <row r="347" spans="1:21" s="31" customFormat="1" ht="13.5" customHeight="1">
      <c r="A347" s="25" t="s">
        <v>433</v>
      </c>
      <c r="B347" s="26">
        <v>3.4478</v>
      </c>
      <c r="C347" s="27">
        <v>31816.957399999999</v>
      </c>
      <c r="D347" s="28">
        <v>21760.702499999999</v>
      </c>
      <c r="E347" s="28">
        <v>25614.6649</v>
      </c>
      <c r="F347" s="28">
        <v>39641.582699999999</v>
      </c>
      <c r="G347" s="28">
        <v>49328.158900000002</v>
      </c>
      <c r="H347" s="28">
        <v>34327.480799999998</v>
      </c>
      <c r="I347" s="29">
        <v>21.54</v>
      </c>
      <c r="J347" s="29">
        <v>3.77</v>
      </c>
      <c r="K347" s="29">
        <v>11.77</v>
      </c>
      <c r="L347" s="29">
        <v>178.42240000000001</v>
      </c>
      <c r="M347" s="30" t="s">
        <v>95</v>
      </c>
      <c r="O347" s="20"/>
      <c r="P347" s="32"/>
      <c r="Q347" s="32"/>
      <c r="R347" s="33"/>
      <c r="S347" s="20"/>
      <c r="T347" s="20"/>
      <c r="U347" s="20"/>
    </row>
    <row r="348" spans="1:21" s="31" customFormat="1" ht="13.5" customHeight="1">
      <c r="A348" s="25" t="s">
        <v>434</v>
      </c>
      <c r="B348" s="26">
        <v>0.68310000000000004</v>
      </c>
      <c r="C348" s="27">
        <v>36618.341200000003</v>
      </c>
      <c r="D348" s="28">
        <v>27669.395100000002</v>
      </c>
      <c r="E348" s="28">
        <v>31210.803</v>
      </c>
      <c r="F348" s="28">
        <v>44013.881699999998</v>
      </c>
      <c r="G348" s="28">
        <v>52726.325700000001</v>
      </c>
      <c r="H348" s="28">
        <v>38067.945800000001</v>
      </c>
      <c r="I348" s="29">
        <v>18.95</v>
      </c>
      <c r="J348" s="29">
        <v>15.04</v>
      </c>
      <c r="K348" s="29">
        <v>13.64</v>
      </c>
      <c r="L348" s="29">
        <v>171.56569999999999</v>
      </c>
      <c r="M348" s="30" t="s">
        <v>95</v>
      </c>
      <c r="O348" s="20"/>
      <c r="P348" s="32"/>
      <c r="Q348" s="32"/>
      <c r="R348" s="33"/>
      <c r="S348" s="20"/>
      <c r="T348" s="20"/>
      <c r="U348" s="20"/>
    </row>
    <row r="349" spans="1:21" s="31" customFormat="1" ht="13.5" customHeight="1">
      <c r="A349" s="25" t="s">
        <v>435</v>
      </c>
      <c r="B349" s="26">
        <v>64.334199999999996</v>
      </c>
      <c r="C349" s="27">
        <v>33228.852400000003</v>
      </c>
      <c r="D349" s="28">
        <v>23329.4313</v>
      </c>
      <c r="E349" s="28">
        <v>27695.850399999999</v>
      </c>
      <c r="F349" s="28">
        <v>39751.349099999999</v>
      </c>
      <c r="G349" s="28">
        <v>46420.4565</v>
      </c>
      <c r="H349" s="28">
        <v>34463.742700000003</v>
      </c>
      <c r="I349" s="29">
        <v>16.190000000000001</v>
      </c>
      <c r="J349" s="29">
        <v>5.65</v>
      </c>
      <c r="K349" s="29">
        <v>13.24</v>
      </c>
      <c r="L349" s="29">
        <v>173.58799999999999</v>
      </c>
      <c r="M349" s="30" t="s">
        <v>95</v>
      </c>
      <c r="O349" s="20"/>
      <c r="P349" s="32"/>
      <c r="Q349" s="32"/>
      <c r="R349" s="33"/>
      <c r="S349" s="20"/>
      <c r="T349" s="20"/>
      <c r="U349" s="20"/>
    </row>
    <row r="350" spans="1:21" s="31" customFormat="1" ht="13.5" customHeight="1">
      <c r="A350" s="34" t="s">
        <v>436</v>
      </c>
      <c r="B350" s="35">
        <v>7.7039999999999997</v>
      </c>
      <c r="C350" s="36">
        <v>37371.143400000001</v>
      </c>
      <c r="D350" s="37">
        <v>27514.173299999999</v>
      </c>
      <c r="E350" s="37">
        <v>31304.464899999999</v>
      </c>
      <c r="F350" s="37">
        <v>44513.49</v>
      </c>
      <c r="G350" s="37">
        <v>52448.144200000002</v>
      </c>
      <c r="H350" s="37">
        <v>38879.537600000003</v>
      </c>
      <c r="I350" s="38">
        <v>14.4</v>
      </c>
      <c r="J350" s="38">
        <v>5.24</v>
      </c>
      <c r="K350" s="38">
        <v>13.51</v>
      </c>
      <c r="L350" s="38">
        <v>170.28</v>
      </c>
      <c r="M350" s="39" t="s">
        <v>95</v>
      </c>
      <c r="O350" s="20"/>
      <c r="P350" s="32"/>
      <c r="Q350" s="32"/>
      <c r="R350" s="33"/>
      <c r="S350" s="20"/>
      <c r="T350" s="20"/>
      <c r="U350" s="20"/>
    </row>
    <row r="351" spans="1:21" s="31" customFormat="1" ht="13.5" customHeight="1">
      <c r="A351" s="34" t="s">
        <v>437</v>
      </c>
      <c r="B351" s="35">
        <v>17.954499999999999</v>
      </c>
      <c r="C351" s="36">
        <v>33509.238799999999</v>
      </c>
      <c r="D351" s="37">
        <v>24471.256600000001</v>
      </c>
      <c r="E351" s="37">
        <v>28437.926800000001</v>
      </c>
      <c r="F351" s="37">
        <v>39422.6492</v>
      </c>
      <c r="G351" s="37">
        <v>46257.2837</v>
      </c>
      <c r="H351" s="37">
        <v>34624.971299999997</v>
      </c>
      <c r="I351" s="38">
        <v>17.39</v>
      </c>
      <c r="J351" s="38">
        <v>4.76</v>
      </c>
      <c r="K351" s="38">
        <v>13.61</v>
      </c>
      <c r="L351" s="38">
        <v>176.0361</v>
      </c>
      <c r="M351" s="39" t="s">
        <v>95</v>
      </c>
      <c r="O351" s="20"/>
      <c r="P351" s="32"/>
      <c r="Q351" s="32"/>
      <c r="R351" s="33"/>
      <c r="S351" s="20"/>
      <c r="T351" s="20"/>
      <c r="U351" s="20"/>
    </row>
    <row r="352" spans="1:21" s="31" customFormat="1" ht="13.5" customHeight="1">
      <c r="A352" s="34" t="s">
        <v>438</v>
      </c>
      <c r="B352" s="35">
        <v>26.846900000000002</v>
      </c>
      <c r="C352" s="36">
        <v>33576.633900000001</v>
      </c>
      <c r="D352" s="37">
        <v>22317.695500000002</v>
      </c>
      <c r="E352" s="37">
        <v>27531.695199999998</v>
      </c>
      <c r="F352" s="37">
        <v>39867.900800000003</v>
      </c>
      <c r="G352" s="37">
        <v>46470.967900000003</v>
      </c>
      <c r="H352" s="37">
        <v>34355.994500000001</v>
      </c>
      <c r="I352" s="38">
        <v>16.61</v>
      </c>
      <c r="J352" s="38">
        <v>6.5</v>
      </c>
      <c r="K352" s="38">
        <v>13.04</v>
      </c>
      <c r="L352" s="38">
        <v>173.03790000000001</v>
      </c>
      <c r="M352" s="39" t="s">
        <v>95</v>
      </c>
      <c r="O352" s="20"/>
      <c r="P352" s="32"/>
      <c r="Q352" s="32"/>
      <c r="R352" s="33"/>
      <c r="S352" s="20"/>
      <c r="T352" s="20"/>
      <c r="U352" s="20"/>
    </row>
    <row r="353" spans="1:21" s="31" customFormat="1" ht="13.5" customHeight="1">
      <c r="A353" s="34" t="s">
        <v>439</v>
      </c>
      <c r="B353" s="35">
        <v>10.9354</v>
      </c>
      <c r="C353" s="36">
        <v>29684.704000000002</v>
      </c>
      <c r="D353" s="37">
        <v>22385.791000000001</v>
      </c>
      <c r="E353" s="37">
        <v>25449.925800000001</v>
      </c>
      <c r="F353" s="37">
        <v>35575.523699999998</v>
      </c>
      <c r="G353" s="37">
        <v>42279.572899999999</v>
      </c>
      <c r="H353" s="37">
        <v>31293.645100000002</v>
      </c>
      <c r="I353" s="38">
        <v>14.82</v>
      </c>
      <c r="J353" s="38">
        <v>5.57</v>
      </c>
      <c r="K353" s="38">
        <v>12.94</v>
      </c>
      <c r="L353" s="38">
        <v>173.24250000000001</v>
      </c>
      <c r="M353" s="39" t="s">
        <v>95</v>
      </c>
      <c r="O353" s="20"/>
      <c r="P353" s="32"/>
      <c r="Q353" s="32"/>
      <c r="R353" s="33"/>
      <c r="S353" s="20"/>
      <c r="T353" s="20"/>
      <c r="U353" s="20"/>
    </row>
    <row r="354" spans="1:21" s="31" customFormat="1" ht="13.5" customHeight="1">
      <c r="A354" s="25" t="s">
        <v>440</v>
      </c>
      <c r="B354" s="26">
        <v>56.657699999999998</v>
      </c>
      <c r="C354" s="27">
        <v>34998.602200000001</v>
      </c>
      <c r="D354" s="28">
        <v>24718.881700000002</v>
      </c>
      <c r="E354" s="28">
        <v>29305.141800000001</v>
      </c>
      <c r="F354" s="28">
        <v>41813.567900000002</v>
      </c>
      <c r="G354" s="28">
        <v>50791.68</v>
      </c>
      <c r="H354" s="28">
        <v>36565.721899999997</v>
      </c>
      <c r="I354" s="29">
        <v>16.38</v>
      </c>
      <c r="J354" s="29">
        <v>6.27</v>
      </c>
      <c r="K354" s="29">
        <v>13.89</v>
      </c>
      <c r="L354" s="29">
        <v>172.66970000000001</v>
      </c>
      <c r="M354" s="30" t="s">
        <v>95</v>
      </c>
      <c r="O354" s="20"/>
      <c r="P354" s="32"/>
      <c r="Q354" s="32"/>
      <c r="R354" s="33"/>
      <c r="S354" s="20"/>
      <c r="T354" s="20"/>
      <c r="U354" s="20"/>
    </row>
    <row r="355" spans="1:21" s="31" customFormat="1" ht="13.5" customHeight="1">
      <c r="A355" s="34" t="s">
        <v>441</v>
      </c>
      <c r="B355" s="35">
        <v>6.5942999999999996</v>
      </c>
      <c r="C355" s="36">
        <v>34437.490299999998</v>
      </c>
      <c r="D355" s="37">
        <v>25844.870900000002</v>
      </c>
      <c r="E355" s="37">
        <v>29577.9388</v>
      </c>
      <c r="F355" s="37">
        <v>40493.7235</v>
      </c>
      <c r="G355" s="37">
        <v>46640.7399</v>
      </c>
      <c r="H355" s="37">
        <v>35732.118600000002</v>
      </c>
      <c r="I355" s="38">
        <v>16.920000000000002</v>
      </c>
      <c r="J355" s="38">
        <v>6.75</v>
      </c>
      <c r="K355" s="38">
        <v>12.9</v>
      </c>
      <c r="L355" s="38">
        <v>173.74690000000001</v>
      </c>
      <c r="M355" s="39" t="s">
        <v>95</v>
      </c>
      <c r="O355" s="20"/>
      <c r="P355" s="32"/>
      <c r="Q355" s="32"/>
      <c r="R355" s="33"/>
      <c r="S355" s="20"/>
      <c r="T355" s="20"/>
      <c r="U355" s="20"/>
    </row>
    <row r="356" spans="1:21" s="31" customFormat="1" ht="13.5" customHeight="1">
      <c r="A356" s="34" t="s">
        <v>442</v>
      </c>
      <c r="B356" s="35">
        <v>4.6026999999999996</v>
      </c>
      <c r="C356" s="36">
        <v>34283.538500000002</v>
      </c>
      <c r="D356" s="37">
        <v>24836.5736</v>
      </c>
      <c r="E356" s="37">
        <v>28861.379300000001</v>
      </c>
      <c r="F356" s="37">
        <v>42066.041499999999</v>
      </c>
      <c r="G356" s="37">
        <v>49120.470200000003</v>
      </c>
      <c r="H356" s="37">
        <v>36198.751900000003</v>
      </c>
      <c r="I356" s="38">
        <v>15.54</v>
      </c>
      <c r="J356" s="38">
        <v>6.26</v>
      </c>
      <c r="K356" s="38">
        <v>13.39</v>
      </c>
      <c r="L356" s="38">
        <v>172.50380000000001</v>
      </c>
      <c r="M356" s="39" t="s">
        <v>95</v>
      </c>
      <c r="O356" s="20"/>
      <c r="P356" s="32"/>
      <c r="Q356" s="32"/>
      <c r="R356" s="33"/>
      <c r="S356" s="20"/>
      <c r="T356" s="20"/>
      <c r="U356" s="20"/>
    </row>
    <row r="357" spans="1:21" s="31" customFormat="1" ht="13.5" customHeight="1">
      <c r="A357" s="34" t="s">
        <v>443</v>
      </c>
      <c r="B357" s="35">
        <v>29.856200000000001</v>
      </c>
      <c r="C357" s="36">
        <v>35914.905599999998</v>
      </c>
      <c r="D357" s="37">
        <v>25975.4437</v>
      </c>
      <c r="E357" s="37">
        <v>30272.353200000001</v>
      </c>
      <c r="F357" s="37">
        <v>43090.682399999998</v>
      </c>
      <c r="G357" s="37">
        <v>53314.041599999997</v>
      </c>
      <c r="H357" s="37">
        <v>37867.096799999999</v>
      </c>
      <c r="I357" s="38">
        <v>16.98</v>
      </c>
      <c r="J357" s="38">
        <v>5.81</v>
      </c>
      <c r="K357" s="38">
        <v>13.82</v>
      </c>
      <c r="L357" s="38">
        <v>173.1576</v>
      </c>
      <c r="M357" s="39" t="s">
        <v>95</v>
      </c>
      <c r="O357" s="20"/>
      <c r="P357" s="32"/>
      <c r="Q357" s="32"/>
      <c r="R357" s="33"/>
      <c r="S357" s="20"/>
      <c r="T357" s="20"/>
      <c r="U357" s="20"/>
    </row>
    <row r="358" spans="1:21" s="31" customFormat="1" ht="13.5" customHeight="1">
      <c r="A358" s="25" t="s">
        <v>444</v>
      </c>
      <c r="B358" s="26">
        <v>3.2168999999999999</v>
      </c>
      <c r="C358" s="27">
        <v>31501.435399999998</v>
      </c>
      <c r="D358" s="28">
        <v>24200.881600000001</v>
      </c>
      <c r="E358" s="28">
        <v>26961.619699999999</v>
      </c>
      <c r="F358" s="28">
        <v>37071.488499999999</v>
      </c>
      <c r="G358" s="28">
        <v>42939.369299999998</v>
      </c>
      <c r="H358" s="28">
        <v>32811.089099999997</v>
      </c>
      <c r="I358" s="29">
        <v>16.96</v>
      </c>
      <c r="J358" s="29">
        <v>6.78</v>
      </c>
      <c r="K358" s="29">
        <v>13.18</v>
      </c>
      <c r="L358" s="29">
        <v>173.32849999999999</v>
      </c>
      <c r="M358" s="30" t="s">
        <v>95</v>
      </c>
      <c r="O358" s="20"/>
      <c r="P358" s="32"/>
      <c r="Q358" s="32"/>
      <c r="R358" s="33"/>
      <c r="S358" s="20"/>
      <c r="T358" s="20"/>
      <c r="U358" s="20"/>
    </row>
    <row r="359" spans="1:21" s="31" customFormat="1" ht="13.5" customHeight="1">
      <c r="A359" s="25" t="s">
        <v>445</v>
      </c>
      <c r="B359" s="26">
        <v>24.934200000000001</v>
      </c>
      <c r="C359" s="27">
        <v>30913.402399999999</v>
      </c>
      <c r="D359" s="28">
        <v>17860.4274</v>
      </c>
      <c r="E359" s="28">
        <v>20897.6666</v>
      </c>
      <c r="F359" s="28">
        <v>39727.434600000001</v>
      </c>
      <c r="G359" s="28">
        <v>49736.188499999997</v>
      </c>
      <c r="H359" s="28">
        <v>32084.1234</v>
      </c>
      <c r="I359" s="29">
        <v>18.41</v>
      </c>
      <c r="J359" s="29">
        <v>2.5299999999999998</v>
      </c>
      <c r="K359" s="29">
        <v>12.51</v>
      </c>
      <c r="L359" s="29">
        <v>173.8828</v>
      </c>
      <c r="M359" s="30" t="s">
        <v>95</v>
      </c>
      <c r="O359" s="20"/>
      <c r="P359" s="32"/>
      <c r="Q359" s="32"/>
      <c r="R359" s="33"/>
      <c r="S359" s="20"/>
      <c r="T359" s="20"/>
      <c r="U359" s="20"/>
    </row>
    <row r="360" spans="1:21" s="31" customFormat="1" ht="13.5" customHeight="1">
      <c r="A360" s="34" t="s">
        <v>446</v>
      </c>
      <c r="B360" s="35">
        <v>15.532500000000001</v>
      </c>
      <c r="C360" s="36">
        <v>27933.0396</v>
      </c>
      <c r="D360" s="37">
        <v>16984.5101</v>
      </c>
      <c r="E360" s="37">
        <v>19069.088199999998</v>
      </c>
      <c r="F360" s="37">
        <v>38818.248200000002</v>
      </c>
      <c r="G360" s="37">
        <v>51513.664499999999</v>
      </c>
      <c r="H360" s="37">
        <v>31038.744200000001</v>
      </c>
      <c r="I360" s="38">
        <v>17.8</v>
      </c>
      <c r="J360" s="38">
        <v>1.63</v>
      </c>
      <c r="K360" s="38">
        <v>12.8</v>
      </c>
      <c r="L360" s="38">
        <v>173.28059999999999</v>
      </c>
      <c r="M360" s="39" t="s">
        <v>95</v>
      </c>
      <c r="O360" s="20"/>
      <c r="P360" s="32"/>
      <c r="Q360" s="32"/>
      <c r="R360" s="33"/>
      <c r="S360" s="20"/>
      <c r="T360" s="20"/>
      <c r="U360" s="20"/>
    </row>
    <row r="361" spans="1:21" s="31" customFormat="1" ht="13.5" customHeight="1">
      <c r="A361" s="34" t="s">
        <v>447</v>
      </c>
      <c r="B361" s="35">
        <v>5.3216000000000001</v>
      </c>
      <c r="C361" s="36">
        <v>34770.879800000002</v>
      </c>
      <c r="D361" s="37">
        <v>22235.306100000002</v>
      </c>
      <c r="E361" s="37">
        <v>29745.755099999998</v>
      </c>
      <c r="F361" s="37">
        <v>40901.218200000003</v>
      </c>
      <c r="G361" s="37">
        <v>48573.435700000002</v>
      </c>
      <c r="H361" s="37">
        <v>35648.604800000001</v>
      </c>
      <c r="I361" s="38">
        <v>22.34</v>
      </c>
      <c r="J361" s="38">
        <v>3.94</v>
      </c>
      <c r="K361" s="38">
        <v>11.15</v>
      </c>
      <c r="L361" s="38">
        <v>176.4023</v>
      </c>
      <c r="M361" s="39" t="s">
        <v>95</v>
      </c>
      <c r="O361" s="20"/>
      <c r="P361" s="32"/>
      <c r="Q361" s="32"/>
      <c r="R361" s="33"/>
      <c r="S361" s="20"/>
      <c r="T361" s="20"/>
      <c r="U361" s="20"/>
    </row>
    <row r="362" spans="1:21" s="31" customFormat="1" ht="13.5" customHeight="1">
      <c r="A362" s="25" t="s">
        <v>448</v>
      </c>
      <c r="B362" s="26">
        <v>0.79420000000000002</v>
      </c>
      <c r="C362" s="27">
        <v>44078.306400000001</v>
      </c>
      <c r="D362" s="28">
        <v>32164.507900000001</v>
      </c>
      <c r="E362" s="28">
        <v>36293.518100000001</v>
      </c>
      <c r="F362" s="28">
        <v>58556.016499999998</v>
      </c>
      <c r="G362" s="28">
        <v>69722.658899999995</v>
      </c>
      <c r="H362" s="28">
        <v>47737.248099999997</v>
      </c>
      <c r="I362" s="29">
        <v>11.23</v>
      </c>
      <c r="J362" s="29">
        <v>7.28</v>
      </c>
      <c r="K362" s="29">
        <v>14.5</v>
      </c>
      <c r="L362" s="29">
        <v>168.5273</v>
      </c>
      <c r="M362" s="30" t="s">
        <v>95</v>
      </c>
      <c r="O362" s="20"/>
      <c r="P362" s="32"/>
      <c r="Q362" s="32"/>
      <c r="R362" s="33"/>
      <c r="S362" s="20"/>
      <c r="T362" s="20"/>
      <c r="U362" s="20"/>
    </row>
    <row r="363" spans="1:21" s="31" customFormat="1" ht="13.5" customHeight="1">
      <c r="A363" s="25" t="s">
        <v>449</v>
      </c>
      <c r="B363" s="26">
        <v>36.625799999999998</v>
      </c>
      <c r="C363" s="27">
        <v>36490.525399999999</v>
      </c>
      <c r="D363" s="28">
        <v>25986.1492</v>
      </c>
      <c r="E363" s="28">
        <v>30510.300999999999</v>
      </c>
      <c r="F363" s="28">
        <v>43284.017699999997</v>
      </c>
      <c r="G363" s="28">
        <v>50420.840400000001</v>
      </c>
      <c r="H363" s="28">
        <v>37739.657299999999</v>
      </c>
      <c r="I363" s="29">
        <v>17.72</v>
      </c>
      <c r="J363" s="29">
        <v>6.55</v>
      </c>
      <c r="K363" s="29">
        <v>12.25</v>
      </c>
      <c r="L363" s="29">
        <v>173.8887</v>
      </c>
      <c r="M363" s="30" t="s">
        <v>95</v>
      </c>
      <c r="O363" s="20"/>
      <c r="P363" s="32"/>
      <c r="Q363" s="32"/>
      <c r="R363" s="33"/>
      <c r="S363" s="20"/>
      <c r="T363" s="20"/>
      <c r="U363" s="20"/>
    </row>
    <row r="364" spans="1:21" s="31" customFormat="1" ht="13.5" customHeight="1">
      <c r="A364" s="34" t="s">
        <v>450</v>
      </c>
      <c r="B364" s="35">
        <v>4.3834</v>
      </c>
      <c r="C364" s="36">
        <v>33527.980499999998</v>
      </c>
      <c r="D364" s="37">
        <v>27237.1145</v>
      </c>
      <c r="E364" s="37">
        <v>29950.605899999999</v>
      </c>
      <c r="F364" s="37">
        <v>38464.569900000002</v>
      </c>
      <c r="G364" s="37">
        <v>43820.802199999998</v>
      </c>
      <c r="H364" s="37">
        <v>34438.121500000001</v>
      </c>
      <c r="I364" s="38">
        <v>14.67</v>
      </c>
      <c r="J364" s="38">
        <v>9.1</v>
      </c>
      <c r="K364" s="38">
        <v>13.14</v>
      </c>
      <c r="L364" s="38">
        <v>170.9408</v>
      </c>
      <c r="M364" s="39" t="s">
        <v>95</v>
      </c>
      <c r="O364" s="20"/>
      <c r="P364" s="32"/>
      <c r="Q364" s="32"/>
      <c r="R364" s="33"/>
      <c r="S364" s="20"/>
      <c r="T364" s="20"/>
      <c r="U364" s="20"/>
    </row>
    <row r="365" spans="1:21" s="31" customFormat="1" ht="13.5" customHeight="1">
      <c r="A365" s="34" t="s">
        <v>451</v>
      </c>
      <c r="B365" s="35">
        <v>5.0628000000000002</v>
      </c>
      <c r="C365" s="36">
        <v>31985.6675</v>
      </c>
      <c r="D365" s="37">
        <v>23282.954900000001</v>
      </c>
      <c r="E365" s="37">
        <v>27619.360799999999</v>
      </c>
      <c r="F365" s="37">
        <v>38018.9997</v>
      </c>
      <c r="G365" s="37">
        <v>44675.086199999998</v>
      </c>
      <c r="H365" s="37">
        <v>33194.1662</v>
      </c>
      <c r="I365" s="38">
        <v>24.75</v>
      </c>
      <c r="J365" s="38">
        <v>4.1500000000000004</v>
      </c>
      <c r="K365" s="38">
        <v>11.72</v>
      </c>
      <c r="L365" s="38">
        <v>181.1677</v>
      </c>
      <c r="M365" s="39" t="s">
        <v>95</v>
      </c>
      <c r="O365" s="20"/>
      <c r="P365" s="32"/>
      <c r="Q365" s="32"/>
      <c r="R365" s="33"/>
      <c r="S365" s="20"/>
      <c r="T365" s="20"/>
      <c r="U365" s="20"/>
    </row>
    <row r="366" spans="1:21" s="31" customFormat="1" ht="13.5" customHeight="1">
      <c r="A366" s="34" t="s">
        <v>452</v>
      </c>
      <c r="B366" s="35">
        <v>18.114000000000001</v>
      </c>
      <c r="C366" s="36">
        <v>38692.841800000002</v>
      </c>
      <c r="D366" s="37">
        <v>27685.504400000002</v>
      </c>
      <c r="E366" s="37">
        <v>32408.4202</v>
      </c>
      <c r="F366" s="37">
        <v>46101.502699999997</v>
      </c>
      <c r="G366" s="37">
        <v>53848.030599999998</v>
      </c>
      <c r="H366" s="37">
        <v>40324.003400000001</v>
      </c>
      <c r="I366" s="38">
        <v>16.59</v>
      </c>
      <c r="J366" s="38">
        <v>7.72</v>
      </c>
      <c r="K366" s="38">
        <v>12.11</v>
      </c>
      <c r="L366" s="38">
        <v>172.22239999999999</v>
      </c>
      <c r="M366" s="39" t="s">
        <v>95</v>
      </c>
      <c r="O366" s="20"/>
      <c r="P366" s="32"/>
      <c r="Q366" s="32"/>
      <c r="R366" s="33"/>
      <c r="S366" s="20"/>
      <c r="T366" s="20"/>
      <c r="U366" s="20"/>
    </row>
    <row r="367" spans="1:21" s="31" customFormat="1" ht="13.5" customHeight="1">
      <c r="A367" s="25" t="s">
        <v>453</v>
      </c>
      <c r="B367" s="26">
        <v>1.0626</v>
      </c>
      <c r="C367" s="27">
        <v>32776.001700000001</v>
      </c>
      <c r="D367" s="28">
        <v>21092.570400000001</v>
      </c>
      <c r="E367" s="28">
        <v>27006.537499999999</v>
      </c>
      <c r="F367" s="28">
        <v>40826.693299999999</v>
      </c>
      <c r="G367" s="28">
        <v>51464.433700000001</v>
      </c>
      <c r="H367" s="28">
        <v>34715.516300000003</v>
      </c>
      <c r="I367" s="29">
        <v>14.04</v>
      </c>
      <c r="J367" s="29">
        <v>6.98</v>
      </c>
      <c r="K367" s="29">
        <v>14</v>
      </c>
      <c r="L367" s="29">
        <v>171.61</v>
      </c>
      <c r="M367" s="30" t="s">
        <v>93</v>
      </c>
      <c r="O367" s="20"/>
      <c r="P367" s="32"/>
      <c r="Q367" s="32"/>
      <c r="R367" s="33"/>
      <c r="S367" s="20"/>
      <c r="T367" s="20"/>
      <c r="U367" s="20"/>
    </row>
    <row r="368" spans="1:21" s="31" customFormat="1" ht="13.5" customHeight="1">
      <c r="A368" s="25" t="s">
        <v>454</v>
      </c>
      <c r="B368" s="26">
        <v>1.1372</v>
      </c>
      <c r="C368" s="27">
        <v>37953.297899999998</v>
      </c>
      <c r="D368" s="28">
        <v>20649.527099999999</v>
      </c>
      <c r="E368" s="28">
        <v>29643.261900000001</v>
      </c>
      <c r="F368" s="28">
        <v>43584.1734</v>
      </c>
      <c r="G368" s="28">
        <v>47443.928500000002</v>
      </c>
      <c r="H368" s="28">
        <v>36119.471799999999</v>
      </c>
      <c r="I368" s="29">
        <v>16.11</v>
      </c>
      <c r="J368" s="29">
        <v>9.64</v>
      </c>
      <c r="K368" s="29">
        <v>13.46</v>
      </c>
      <c r="L368" s="29">
        <v>173.12459999999999</v>
      </c>
      <c r="M368" s="30" t="s">
        <v>95</v>
      </c>
      <c r="O368" s="20"/>
      <c r="P368" s="32"/>
      <c r="Q368" s="32"/>
      <c r="R368" s="33"/>
      <c r="S368" s="20"/>
      <c r="T368" s="20"/>
      <c r="U368" s="20"/>
    </row>
    <row r="369" spans="1:21" s="31" customFormat="1" ht="13.5" customHeight="1">
      <c r="A369" s="25" t="s">
        <v>455</v>
      </c>
      <c r="B369" s="26">
        <v>1.2007000000000001</v>
      </c>
      <c r="C369" s="27">
        <v>25171.887500000001</v>
      </c>
      <c r="D369" s="28">
        <v>21061.5069</v>
      </c>
      <c r="E369" s="28">
        <v>23003.114600000001</v>
      </c>
      <c r="F369" s="28">
        <v>30115.980100000001</v>
      </c>
      <c r="G369" s="28">
        <v>35629.1921</v>
      </c>
      <c r="H369" s="28">
        <v>27455.086599999999</v>
      </c>
      <c r="I369" s="29">
        <v>12.29</v>
      </c>
      <c r="J369" s="29">
        <v>2.5499999999999998</v>
      </c>
      <c r="K369" s="29">
        <v>15.78</v>
      </c>
      <c r="L369" s="29">
        <v>167.20349999999999</v>
      </c>
      <c r="M369" s="30" t="s">
        <v>95</v>
      </c>
      <c r="O369" s="20"/>
      <c r="P369" s="32"/>
      <c r="Q369" s="32"/>
      <c r="R369" s="33"/>
      <c r="S369" s="20"/>
      <c r="T369" s="20"/>
      <c r="U369" s="20"/>
    </row>
    <row r="370" spans="1:21" s="31" customFormat="1" ht="13.5" customHeight="1">
      <c r="A370" s="25" t="s">
        <v>456</v>
      </c>
      <c r="B370" s="26">
        <v>1.9045000000000001</v>
      </c>
      <c r="C370" s="27">
        <v>29105.999899999999</v>
      </c>
      <c r="D370" s="28">
        <v>23597.960999999999</v>
      </c>
      <c r="E370" s="28">
        <v>26589.749800000001</v>
      </c>
      <c r="F370" s="28">
        <v>37259.535300000003</v>
      </c>
      <c r="G370" s="28">
        <v>43123.710500000001</v>
      </c>
      <c r="H370" s="28">
        <v>32506.908599999999</v>
      </c>
      <c r="I370" s="29">
        <v>12.6</v>
      </c>
      <c r="J370" s="29">
        <v>2.76</v>
      </c>
      <c r="K370" s="29">
        <v>14.19</v>
      </c>
      <c r="L370" s="29">
        <v>171.37549999999999</v>
      </c>
      <c r="M370" s="30" t="s">
        <v>93</v>
      </c>
      <c r="O370" s="20"/>
      <c r="P370" s="32"/>
      <c r="Q370" s="32"/>
      <c r="R370" s="33"/>
      <c r="S370" s="20"/>
      <c r="T370" s="20"/>
      <c r="U370" s="20"/>
    </row>
    <row r="371" spans="1:21" s="31" customFormat="1" ht="13.5" customHeight="1">
      <c r="A371" s="25" t="s">
        <v>457</v>
      </c>
      <c r="B371" s="26">
        <v>3.9422999999999999</v>
      </c>
      <c r="C371" s="27">
        <v>33125.295700000002</v>
      </c>
      <c r="D371" s="28">
        <v>18662.776099999999</v>
      </c>
      <c r="E371" s="28">
        <v>26048.7052</v>
      </c>
      <c r="F371" s="28">
        <v>40182.189599999998</v>
      </c>
      <c r="G371" s="28">
        <v>49690.922599999998</v>
      </c>
      <c r="H371" s="28">
        <v>33892.104899999998</v>
      </c>
      <c r="I371" s="29">
        <v>16.82</v>
      </c>
      <c r="J371" s="29">
        <v>5.73</v>
      </c>
      <c r="K371" s="29">
        <v>11.77</v>
      </c>
      <c r="L371" s="29">
        <v>171.5984</v>
      </c>
      <c r="M371" s="30" t="s">
        <v>95</v>
      </c>
      <c r="O371" s="20"/>
      <c r="P371" s="32"/>
      <c r="Q371" s="32"/>
      <c r="R371" s="33"/>
      <c r="S371" s="20"/>
      <c r="T371" s="20"/>
      <c r="U371" s="20"/>
    </row>
    <row r="372" spans="1:21" s="31" customFormat="1" ht="13.5" customHeight="1">
      <c r="A372" s="25" t="s">
        <v>458</v>
      </c>
      <c r="B372" s="26">
        <v>8.8272999999999993</v>
      </c>
      <c r="C372" s="27">
        <v>32539.1571</v>
      </c>
      <c r="D372" s="28">
        <v>18285.519</v>
      </c>
      <c r="E372" s="28">
        <v>24147.4984</v>
      </c>
      <c r="F372" s="28">
        <v>38924.406900000002</v>
      </c>
      <c r="G372" s="28">
        <v>44289.117100000003</v>
      </c>
      <c r="H372" s="28">
        <v>32257.481</v>
      </c>
      <c r="I372" s="29">
        <v>16.57</v>
      </c>
      <c r="J372" s="29">
        <v>4.33</v>
      </c>
      <c r="K372" s="29">
        <v>11.73</v>
      </c>
      <c r="L372" s="29">
        <v>174.9496</v>
      </c>
      <c r="M372" s="30" t="s">
        <v>95</v>
      </c>
      <c r="O372" s="20"/>
      <c r="P372" s="32"/>
      <c r="Q372" s="32"/>
      <c r="R372" s="33"/>
      <c r="S372" s="20"/>
      <c r="T372" s="20"/>
      <c r="U372" s="20"/>
    </row>
    <row r="373" spans="1:21" s="31" customFormat="1" ht="13.5" customHeight="1">
      <c r="A373" s="25" t="s">
        <v>459</v>
      </c>
      <c r="B373" s="26">
        <v>30.758800000000001</v>
      </c>
      <c r="C373" s="27">
        <v>36711.397299999997</v>
      </c>
      <c r="D373" s="28">
        <v>24873.882099999999</v>
      </c>
      <c r="E373" s="28">
        <v>30032.034599999999</v>
      </c>
      <c r="F373" s="28">
        <v>43322.452499999999</v>
      </c>
      <c r="G373" s="28">
        <v>50986.6319</v>
      </c>
      <c r="H373" s="28">
        <v>37537.281600000002</v>
      </c>
      <c r="I373" s="29">
        <v>16.13</v>
      </c>
      <c r="J373" s="29">
        <v>6.27</v>
      </c>
      <c r="K373" s="29">
        <v>12.11</v>
      </c>
      <c r="L373" s="29">
        <v>172.94229999999999</v>
      </c>
      <c r="M373" s="30" t="s">
        <v>95</v>
      </c>
      <c r="O373" s="20"/>
      <c r="P373" s="32"/>
      <c r="Q373" s="32"/>
      <c r="R373" s="33"/>
      <c r="S373" s="20"/>
      <c r="T373" s="20"/>
      <c r="U373" s="20"/>
    </row>
    <row r="374" spans="1:21" s="31" customFormat="1" ht="13.5" customHeight="1">
      <c r="A374" s="34" t="s">
        <v>460</v>
      </c>
      <c r="B374" s="35">
        <v>11.6601</v>
      </c>
      <c r="C374" s="36">
        <v>36865.755499999999</v>
      </c>
      <c r="D374" s="37">
        <v>24117.620299999999</v>
      </c>
      <c r="E374" s="37">
        <v>29225.280500000001</v>
      </c>
      <c r="F374" s="37">
        <v>42682.169300000001</v>
      </c>
      <c r="G374" s="37">
        <v>49704.019500000002</v>
      </c>
      <c r="H374" s="37">
        <v>36870.857400000001</v>
      </c>
      <c r="I374" s="38">
        <v>14.47</v>
      </c>
      <c r="J374" s="38">
        <v>4.54</v>
      </c>
      <c r="K374" s="38">
        <v>11.59</v>
      </c>
      <c r="L374" s="38">
        <v>174.61709999999999</v>
      </c>
      <c r="M374" s="39" t="s">
        <v>95</v>
      </c>
      <c r="N374" s="19"/>
      <c r="O374" s="20"/>
      <c r="P374" s="20"/>
      <c r="Q374" s="20"/>
      <c r="R374" s="20"/>
      <c r="S374" s="20"/>
      <c r="T374" s="20"/>
      <c r="U374" s="20"/>
    </row>
    <row r="375" spans="1:21" s="31" customFormat="1" ht="13.5" customHeight="1">
      <c r="A375" s="34" t="s">
        <v>461</v>
      </c>
      <c r="B375" s="35">
        <v>4.46</v>
      </c>
      <c r="C375" s="36">
        <v>35267.034500000002</v>
      </c>
      <c r="D375" s="37">
        <v>28199.606500000002</v>
      </c>
      <c r="E375" s="37">
        <v>30906.6705</v>
      </c>
      <c r="F375" s="37">
        <v>41639.777199999997</v>
      </c>
      <c r="G375" s="37">
        <v>48252.813800000004</v>
      </c>
      <c r="H375" s="37">
        <v>37072.158499999998</v>
      </c>
      <c r="I375" s="38">
        <v>14.92</v>
      </c>
      <c r="J375" s="38">
        <v>5.51</v>
      </c>
      <c r="K375" s="38">
        <v>12.35</v>
      </c>
      <c r="L375" s="38">
        <v>171.41419999999999</v>
      </c>
      <c r="M375" s="39" t="s">
        <v>95</v>
      </c>
      <c r="N375" s="19"/>
      <c r="O375" s="20"/>
      <c r="P375" s="20"/>
      <c r="Q375" s="20"/>
      <c r="R375" s="20"/>
      <c r="S375" s="20"/>
      <c r="T375" s="20"/>
      <c r="U375" s="20"/>
    </row>
    <row r="376" spans="1:21" s="31" customFormat="1" ht="13.5" customHeight="1">
      <c r="A376" s="34" t="s">
        <v>462</v>
      </c>
      <c r="B376" s="35">
        <v>13.557399999999999</v>
      </c>
      <c r="C376" s="36">
        <v>38072.8217</v>
      </c>
      <c r="D376" s="37">
        <v>26627.668099999999</v>
      </c>
      <c r="E376" s="37">
        <v>31440.069100000001</v>
      </c>
      <c r="F376" s="37">
        <v>45530.1895</v>
      </c>
      <c r="G376" s="37">
        <v>53658.754000000001</v>
      </c>
      <c r="H376" s="37">
        <v>39200.906799999997</v>
      </c>
      <c r="I376" s="38">
        <v>18.34</v>
      </c>
      <c r="J376" s="38">
        <v>8.2100000000000009</v>
      </c>
      <c r="K376" s="38">
        <v>12.43</v>
      </c>
      <c r="L376" s="38">
        <v>172.05199999999999</v>
      </c>
      <c r="M376" s="39" t="s">
        <v>95</v>
      </c>
      <c r="N376" s="19"/>
      <c r="O376" s="20"/>
      <c r="P376" s="20"/>
      <c r="Q376" s="20"/>
      <c r="R376" s="20"/>
      <c r="S376" s="20"/>
      <c r="T376" s="20"/>
      <c r="U376" s="20"/>
    </row>
    <row r="377" spans="1:21" s="31" customFormat="1" ht="13.5" customHeight="1">
      <c r="A377" s="25" t="s">
        <v>463</v>
      </c>
      <c r="B377" s="26">
        <v>7.5019</v>
      </c>
      <c r="C377" s="27">
        <v>39587.078000000001</v>
      </c>
      <c r="D377" s="28">
        <v>28284.025000000001</v>
      </c>
      <c r="E377" s="28">
        <v>33900.984600000003</v>
      </c>
      <c r="F377" s="28">
        <v>48195.883900000001</v>
      </c>
      <c r="G377" s="28">
        <v>55182.820899999999</v>
      </c>
      <c r="H377" s="28">
        <v>40497.542399999998</v>
      </c>
      <c r="I377" s="29">
        <v>19.79</v>
      </c>
      <c r="J377" s="29">
        <v>6.05</v>
      </c>
      <c r="K377" s="29">
        <v>11.8</v>
      </c>
      <c r="L377" s="29">
        <v>177.15170000000001</v>
      </c>
      <c r="M377" s="30" t="s">
        <v>95</v>
      </c>
      <c r="N377" s="19"/>
      <c r="O377" s="20"/>
      <c r="P377" s="20"/>
      <c r="Q377" s="20"/>
      <c r="R377" s="20"/>
      <c r="S377" s="20"/>
      <c r="T377" s="20"/>
      <c r="U377" s="20"/>
    </row>
    <row r="378" spans="1:21">
      <c r="A378" s="34" t="s">
        <v>464</v>
      </c>
      <c r="B378" s="35">
        <v>5.7031000000000001</v>
      </c>
      <c r="C378" s="36">
        <v>41516.810100000002</v>
      </c>
      <c r="D378" s="37">
        <v>32190.911</v>
      </c>
      <c r="E378" s="37">
        <v>36551.340700000001</v>
      </c>
      <c r="F378" s="37">
        <v>50160.080600000001</v>
      </c>
      <c r="G378" s="37">
        <v>55781.570599999999</v>
      </c>
      <c r="H378" s="37">
        <v>43146.433700000001</v>
      </c>
      <c r="I378" s="38">
        <v>20.64</v>
      </c>
      <c r="J378" s="38">
        <v>6.9</v>
      </c>
      <c r="K378" s="38">
        <v>11.82</v>
      </c>
      <c r="L378" s="38">
        <v>177.7578</v>
      </c>
      <c r="M378" s="39" t="s">
        <v>95</v>
      </c>
      <c r="O378" s="20"/>
    </row>
    <row r="379" spans="1:21">
      <c r="A379" s="25" t="s">
        <v>465</v>
      </c>
      <c r="B379" s="26">
        <v>8.9359000000000002</v>
      </c>
      <c r="C379" s="27">
        <v>37931.281600000002</v>
      </c>
      <c r="D379" s="28">
        <v>23756.706200000001</v>
      </c>
      <c r="E379" s="28">
        <v>30409.377899999999</v>
      </c>
      <c r="F379" s="28">
        <v>47090.913999999997</v>
      </c>
      <c r="G379" s="28">
        <v>58708.5645</v>
      </c>
      <c r="H379" s="28">
        <v>39605.903700000003</v>
      </c>
      <c r="I379" s="29">
        <v>18.84</v>
      </c>
      <c r="J379" s="29">
        <v>6.14</v>
      </c>
      <c r="K379" s="29">
        <v>12.49</v>
      </c>
      <c r="L379" s="29">
        <v>172.87520000000001</v>
      </c>
      <c r="M379" s="30" t="s">
        <v>95</v>
      </c>
      <c r="O379" s="20"/>
    </row>
    <row r="380" spans="1:21">
      <c r="A380" s="25" t="s">
        <v>466</v>
      </c>
      <c r="B380" s="26">
        <v>2.9076</v>
      </c>
      <c r="C380" s="27">
        <v>32408.996800000001</v>
      </c>
      <c r="D380" s="28">
        <v>19920.212500000001</v>
      </c>
      <c r="E380" s="28">
        <v>24234.174200000001</v>
      </c>
      <c r="F380" s="28">
        <v>39841.167999999998</v>
      </c>
      <c r="G380" s="28">
        <v>50356.816200000001</v>
      </c>
      <c r="H380" s="28">
        <v>33318.6875</v>
      </c>
      <c r="I380" s="29">
        <v>13.49</v>
      </c>
      <c r="J380" s="29">
        <v>2.98</v>
      </c>
      <c r="K380" s="29">
        <v>10.98</v>
      </c>
      <c r="L380" s="29">
        <v>175.59540000000001</v>
      </c>
      <c r="M380" s="30" t="s">
        <v>93</v>
      </c>
      <c r="O380" s="20"/>
    </row>
    <row r="381" spans="1:21">
      <c r="A381" s="25" t="s">
        <v>467</v>
      </c>
      <c r="B381" s="26">
        <v>4.7721</v>
      </c>
      <c r="C381" s="27">
        <v>26391.764599999999</v>
      </c>
      <c r="D381" s="28">
        <v>16266.9067</v>
      </c>
      <c r="E381" s="28">
        <v>21068.049800000001</v>
      </c>
      <c r="F381" s="28">
        <v>33342.800199999998</v>
      </c>
      <c r="G381" s="28">
        <v>39702.8897</v>
      </c>
      <c r="H381" s="28">
        <v>28020.616099999999</v>
      </c>
      <c r="I381" s="29">
        <v>13.22</v>
      </c>
      <c r="J381" s="29">
        <v>3.8</v>
      </c>
      <c r="K381" s="29">
        <v>11.05</v>
      </c>
      <c r="L381" s="29">
        <v>176.50899999999999</v>
      </c>
      <c r="M381" s="30" t="s">
        <v>95</v>
      </c>
      <c r="O381" s="20"/>
    </row>
    <row r="382" spans="1:21">
      <c r="A382" s="25" t="s">
        <v>468</v>
      </c>
      <c r="B382" s="26">
        <v>8.8801000000000005</v>
      </c>
      <c r="C382" s="27">
        <v>24905.629199999999</v>
      </c>
      <c r="D382" s="28">
        <v>17934.1921</v>
      </c>
      <c r="E382" s="28">
        <v>20602.3845</v>
      </c>
      <c r="F382" s="28">
        <v>29527.269400000001</v>
      </c>
      <c r="G382" s="28">
        <v>34580.0723</v>
      </c>
      <c r="H382" s="28">
        <v>25591.032599999999</v>
      </c>
      <c r="I382" s="29">
        <v>9.57</v>
      </c>
      <c r="J382" s="29">
        <v>6.82</v>
      </c>
      <c r="K382" s="29">
        <v>12.73</v>
      </c>
      <c r="L382" s="29">
        <v>176.34020000000001</v>
      </c>
      <c r="M382" s="30" t="s">
        <v>95</v>
      </c>
      <c r="O382" s="20"/>
    </row>
    <row r="383" spans="1:21">
      <c r="A383" s="34" t="s">
        <v>469</v>
      </c>
      <c r="B383" s="35">
        <v>5.7369000000000003</v>
      </c>
      <c r="C383" s="36">
        <v>26540.190999999999</v>
      </c>
      <c r="D383" s="37">
        <v>17768.433300000001</v>
      </c>
      <c r="E383" s="37">
        <v>20628.978599999999</v>
      </c>
      <c r="F383" s="37">
        <v>29784.024700000002</v>
      </c>
      <c r="G383" s="37">
        <v>35281.765800000001</v>
      </c>
      <c r="H383" s="37">
        <v>26245.228500000001</v>
      </c>
      <c r="I383" s="38">
        <v>10.11</v>
      </c>
      <c r="J383" s="38">
        <v>8.19</v>
      </c>
      <c r="K383" s="38">
        <v>11.07</v>
      </c>
      <c r="L383" s="38">
        <v>176.42840000000001</v>
      </c>
      <c r="M383" s="39" t="s">
        <v>95</v>
      </c>
      <c r="O383" s="20"/>
    </row>
    <row r="384" spans="1:21">
      <c r="A384" s="25" t="s">
        <v>470</v>
      </c>
      <c r="B384" s="26">
        <v>0.45729999999999998</v>
      </c>
      <c r="C384" s="27">
        <v>29447.522099999998</v>
      </c>
      <c r="D384" s="28">
        <v>22091.509900000001</v>
      </c>
      <c r="E384" s="28">
        <v>25512.5497</v>
      </c>
      <c r="F384" s="28">
        <v>33991.319499999998</v>
      </c>
      <c r="G384" s="28">
        <v>37737.950799999999</v>
      </c>
      <c r="H384" s="28">
        <v>29538.152999999998</v>
      </c>
      <c r="I384" s="29">
        <v>14.38</v>
      </c>
      <c r="J384" s="29">
        <v>3.61</v>
      </c>
      <c r="K384" s="29">
        <v>13.3</v>
      </c>
      <c r="L384" s="29">
        <v>174.1139</v>
      </c>
      <c r="M384" s="30" t="s">
        <v>95</v>
      </c>
      <c r="O384" s="20"/>
    </row>
    <row r="385" spans="1:15">
      <c r="A385" s="25" t="s">
        <v>471</v>
      </c>
      <c r="B385" s="26">
        <v>1.0871</v>
      </c>
      <c r="C385" s="27">
        <v>33200.361400000002</v>
      </c>
      <c r="D385" s="28">
        <v>20649.542799999999</v>
      </c>
      <c r="E385" s="28">
        <v>26887.737400000002</v>
      </c>
      <c r="F385" s="28">
        <v>39816.673799999997</v>
      </c>
      <c r="G385" s="28">
        <v>46751.598899999997</v>
      </c>
      <c r="H385" s="28">
        <v>34202.044900000001</v>
      </c>
      <c r="I385" s="29">
        <v>11.19</v>
      </c>
      <c r="J385" s="29">
        <v>6.52</v>
      </c>
      <c r="K385" s="29">
        <v>13.98</v>
      </c>
      <c r="L385" s="29">
        <v>171.83009999999999</v>
      </c>
      <c r="M385" s="30" t="s">
        <v>95</v>
      </c>
      <c r="O385" s="20"/>
    </row>
    <row r="386" spans="1:15">
      <c r="A386" s="25" t="s">
        <v>472</v>
      </c>
      <c r="B386" s="26">
        <v>3.8460999999999999</v>
      </c>
      <c r="C386" s="27">
        <v>24256.573</v>
      </c>
      <c r="D386" s="28">
        <v>18055.273000000001</v>
      </c>
      <c r="E386" s="28">
        <v>21101.624400000001</v>
      </c>
      <c r="F386" s="28">
        <v>31265.9692</v>
      </c>
      <c r="G386" s="28">
        <v>38347.192600000002</v>
      </c>
      <c r="H386" s="28">
        <v>26915.800200000001</v>
      </c>
      <c r="I386" s="29">
        <v>14.22</v>
      </c>
      <c r="J386" s="29">
        <v>1.24</v>
      </c>
      <c r="K386" s="29">
        <v>11.22</v>
      </c>
      <c r="L386" s="29">
        <v>181.9556</v>
      </c>
      <c r="M386" s="30" t="s">
        <v>93</v>
      </c>
      <c r="O386" s="20"/>
    </row>
    <row r="387" spans="1:15">
      <c r="A387" s="25" t="s">
        <v>473</v>
      </c>
      <c r="B387" s="26">
        <v>10.477600000000001</v>
      </c>
      <c r="C387" s="27">
        <v>22352.120200000001</v>
      </c>
      <c r="D387" s="28">
        <v>16221.1531</v>
      </c>
      <c r="E387" s="28">
        <v>18520.117699999999</v>
      </c>
      <c r="F387" s="28">
        <v>28511.7415</v>
      </c>
      <c r="G387" s="28">
        <v>34006.233</v>
      </c>
      <c r="H387" s="28">
        <v>23698.063399999999</v>
      </c>
      <c r="I387" s="29">
        <v>9.36</v>
      </c>
      <c r="J387" s="29">
        <v>1.21</v>
      </c>
      <c r="K387" s="29">
        <v>11.06</v>
      </c>
      <c r="L387" s="29">
        <v>174.8998</v>
      </c>
      <c r="M387" s="30" t="s">
        <v>95</v>
      </c>
      <c r="O387" s="20"/>
    </row>
    <row r="388" spans="1:15">
      <c r="A388" s="25" t="s">
        <v>474</v>
      </c>
      <c r="B388" s="26">
        <v>2.7633000000000001</v>
      </c>
      <c r="C388" s="27">
        <v>25125.2919</v>
      </c>
      <c r="D388" s="28">
        <v>17732.5</v>
      </c>
      <c r="E388" s="28">
        <v>19961.778900000001</v>
      </c>
      <c r="F388" s="28">
        <v>32866.750899999999</v>
      </c>
      <c r="G388" s="28">
        <v>38859.490299999998</v>
      </c>
      <c r="H388" s="28">
        <v>27210.895799999998</v>
      </c>
      <c r="I388" s="29">
        <v>16.12</v>
      </c>
      <c r="J388" s="29">
        <v>5.83</v>
      </c>
      <c r="K388" s="29">
        <v>12.97</v>
      </c>
      <c r="L388" s="29">
        <v>174.52019999999999</v>
      </c>
      <c r="M388" s="30" t="s">
        <v>93</v>
      </c>
      <c r="O388" s="20"/>
    </row>
    <row r="389" spans="1:15">
      <c r="A389" s="25" t="s">
        <v>475</v>
      </c>
      <c r="B389" s="26">
        <v>6.5640000000000001</v>
      </c>
      <c r="C389" s="27">
        <v>19874.0913</v>
      </c>
      <c r="D389" s="28">
        <v>15732.565500000001</v>
      </c>
      <c r="E389" s="28">
        <v>17538.943899999998</v>
      </c>
      <c r="F389" s="28">
        <v>24217.91</v>
      </c>
      <c r="G389" s="28">
        <v>28094.339800000002</v>
      </c>
      <c r="H389" s="28">
        <v>21146.5769</v>
      </c>
      <c r="I389" s="29">
        <v>11.39</v>
      </c>
      <c r="J389" s="29">
        <v>1.41</v>
      </c>
      <c r="K389" s="29">
        <v>17.2</v>
      </c>
      <c r="L389" s="29">
        <v>171.5737</v>
      </c>
      <c r="M389" s="30" t="s">
        <v>95</v>
      </c>
      <c r="O389" s="20"/>
    </row>
    <row r="390" spans="1:15">
      <c r="A390" s="25" t="s">
        <v>476</v>
      </c>
      <c r="B390" s="26">
        <v>0.85609999999999997</v>
      </c>
      <c r="C390" s="27">
        <v>24360.6476</v>
      </c>
      <c r="D390" s="28">
        <v>17912.9588</v>
      </c>
      <c r="E390" s="28">
        <v>20919</v>
      </c>
      <c r="F390" s="28">
        <v>31190.994600000002</v>
      </c>
      <c r="G390" s="28">
        <v>36163.384400000003</v>
      </c>
      <c r="H390" s="28">
        <v>26199.232499999998</v>
      </c>
      <c r="I390" s="29">
        <v>9.0399999999999991</v>
      </c>
      <c r="J390" s="29">
        <v>2.19</v>
      </c>
      <c r="K390" s="29">
        <v>15.15</v>
      </c>
      <c r="L390" s="29">
        <v>173.8382</v>
      </c>
      <c r="M390" s="30" t="s">
        <v>93</v>
      </c>
      <c r="O390" s="20"/>
    </row>
    <row r="391" spans="1:15">
      <c r="A391" s="25" t="s">
        <v>477</v>
      </c>
      <c r="B391" s="26">
        <v>17.442599999999999</v>
      </c>
      <c r="C391" s="27">
        <v>32807.5726</v>
      </c>
      <c r="D391" s="28">
        <v>23969.788499999999</v>
      </c>
      <c r="E391" s="28">
        <v>27722.719799999999</v>
      </c>
      <c r="F391" s="28">
        <v>39333.737300000001</v>
      </c>
      <c r="G391" s="28">
        <v>46338.815000000002</v>
      </c>
      <c r="H391" s="28">
        <v>34464.846899999997</v>
      </c>
      <c r="I391" s="29">
        <v>15.65</v>
      </c>
      <c r="J391" s="29">
        <v>6.67</v>
      </c>
      <c r="K391" s="29">
        <v>13.54</v>
      </c>
      <c r="L391" s="29">
        <v>169.65090000000001</v>
      </c>
      <c r="M391" s="30" t="s">
        <v>95</v>
      </c>
      <c r="O391" s="20"/>
    </row>
    <row r="392" spans="1:15">
      <c r="A392" s="25" t="s">
        <v>478</v>
      </c>
      <c r="B392" s="26">
        <v>1.1840999999999999</v>
      </c>
      <c r="C392" s="27">
        <v>38616.554600000003</v>
      </c>
      <c r="D392" s="28">
        <v>25659.7605</v>
      </c>
      <c r="E392" s="28">
        <v>30005.088299999999</v>
      </c>
      <c r="F392" s="28">
        <v>50924.688800000004</v>
      </c>
      <c r="G392" s="28">
        <v>59177.500599999999</v>
      </c>
      <c r="H392" s="28">
        <v>40704.874499999998</v>
      </c>
      <c r="I392" s="29">
        <v>18.2</v>
      </c>
      <c r="J392" s="29">
        <v>8.39</v>
      </c>
      <c r="K392" s="29">
        <v>12.21</v>
      </c>
      <c r="L392" s="29">
        <v>172.6163</v>
      </c>
      <c r="M392" s="30" t="s">
        <v>95</v>
      </c>
      <c r="O392" s="20"/>
    </row>
    <row r="393" spans="1:15">
      <c r="A393" s="25" t="s">
        <v>479</v>
      </c>
      <c r="B393" s="26">
        <v>3.2250000000000001</v>
      </c>
      <c r="C393" s="27">
        <v>40836.1728</v>
      </c>
      <c r="D393" s="28">
        <v>32791.607799999998</v>
      </c>
      <c r="E393" s="28">
        <v>36019.4732</v>
      </c>
      <c r="F393" s="28">
        <v>48206.271999999997</v>
      </c>
      <c r="G393" s="28">
        <v>56151.1086</v>
      </c>
      <c r="H393" s="28">
        <v>43250.9</v>
      </c>
      <c r="I393" s="29">
        <v>19.579999999999998</v>
      </c>
      <c r="J393" s="29">
        <v>10.6</v>
      </c>
      <c r="K393" s="29">
        <v>13.31</v>
      </c>
      <c r="L393" s="29">
        <v>169.3169</v>
      </c>
      <c r="M393" s="30" t="s">
        <v>95</v>
      </c>
      <c r="O393" s="20"/>
    </row>
    <row r="394" spans="1:15">
      <c r="A394" s="25" t="s">
        <v>480</v>
      </c>
      <c r="B394" s="26">
        <v>1.5468999999999999</v>
      </c>
      <c r="C394" s="27">
        <v>34399.983899999999</v>
      </c>
      <c r="D394" s="28">
        <v>29079.367099999999</v>
      </c>
      <c r="E394" s="28">
        <v>31382.2124</v>
      </c>
      <c r="F394" s="28">
        <v>38477.284</v>
      </c>
      <c r="G394" s="28">
        <v>42804.181100000002</v>
      </c>
      <c r="H394" s="28">
        <v>35222.794699999999</v>
      </c>
      <c r="I394" s="29">
        <v>19.829999999999998</v>
      </c>
      <c r="J394" s="29">
        <v>8.98</v>
      </c>
      <c r="K394" s="29">
        <v>11.84</v>
      </c>
      <c r="L394" s="29">
        <v>173.55199999999999</v>
      </c>
      <c r="M394" s="30" t="s">
        <v>95</v>
      </c>
      <c r="O394" s="20"/>
    </row>
    <row r="395" spans="1:15">
      <c r="A395" s="25" t="s">
        <v>481</v>
      </c>
      <c r="B395" s="26">
        <v>0.27329999999999999</v>
      </c>
      <c r="C395" s="27">
        <v>36000.363599999997</v>
      </c>
      <c r="D395" s="28">
        <v>31336.9162</v>
      </c>
      <c r="E395" s="28">
        <v>33071.484400000001</v>
      </c>
      <c r="F395" s="28">
        <v>38001.534800000001</v>
      </c>
      <c r="G395" s="28">
        <v>45386.129099999998</v>
      </c>
      <c r="H395" s="28">
        <v>36802.839099999997</v>
      </c>
      <c r="I395" s="29">
        <v>17.39</v>
      </c>
      <c r="J395" s="29">
        <v>5.6</v>
      </c>
      <c r="K395" s="29">
        <v>11.93</v>
      </c>
      <c r="L395" s="29">
        <v>170.7166</v>
      </c>
      <c r="M395" s="30" t="s">
        <v>95</v>
      </c>
      <c r="O395" s="20"/>
    </row>
    <row r="396" spans="1:15">
      <c r="A396" s="25" t="s">
        <v>482</v>
      </c>
      <c r="B396" s="26">
        <v>2.9380000000000002</v>
      </c>
      <c r="C396" s="27">
        <v>37166.4931</v>
      </c>
      <c r="D396" s="28">
        <v>25550.128000000001</v>
      </c>
      <c r="E396" s="28">
        <v>31051.488300000001</v>
      </c>
      <c r="F396" s="28">
        <v>43673.544699999999</v>
      </c>
      <c r="G396" s="28">
        <v>49402.711600000002</v>
      </c>
      <c r="H396" s="28">
        <v>37631.841899999999</v>
      </c>
      <c r="I396" s="29">
        <v>25.41</v>
      </c>
      <c r="J396" s="29">
        <v>5.74</v>
      </c>
      <c r="K396" s="29">
        <v>11.73</v>
      </c>
      <c r="L396" s="29">
        <v>178.69030000000001</v>
      </c>
      <c r="M396" s="30" t="s">
        <v>95</v>
      </c>
      <c r="O396" s="20"/>
    </row>
    <row r="397" spans="1:15">
      <c r="A397" s="25" t="s">
        <v>483</v>
      </c>
      <c r="B397" s="26">
        <v>22.200800000000001</v>
      </c>
      <c r="C397" s="27">
        <v>35365.355900000002</v>
      </c>
      <c r="D397" s="28">
        <v>23413.601500000001</v>
      </c>
      <c r="E397" s="28">
        <v>29064.644199999999</v>
      </c>
      <c r="F397" s="28">
        <v>41256.869400000003</v>
      </c>
      <c r="G397" s="28">
        <v>46479.2405</v>
      </c>
      <c r="H397" s="28">
        <v>35547.020499999999</v>
      </c>
      <c r="I397" s="29">
        <v>16.62</v>
      </c>
      <c r="J397" s="29">
        <v>12.16</v>
      </c>
      <c r="K397" s="29">
        <v>12.52</v>
      </c>
      <c r="L397" s="29">
        <v>170.77500000000001</v>
      </c>
      <c r="M397" s="30" t="s">
        <v>95</v>
      </c>
      <c r="O397" s="20"/>
    </row>
    <row r="398" spans="1:15">
      <c r="A398" s="34" t="s">
        <v>484</v>
      </c>
      <c r="B398" s="35">
        <v>3.0314000000000001</v>
      </c>
      <c r="C398" s="36">
        <v>30259.9565</v>
      </c>
      <c r="D398" s="37">
        <v>21048.867200000001</v>
      </c>
      <c r="E398" s="37">
        <v>24533.790400000002</v>
      </c>
      <c r="F398" s="37">
        <v>37332.178</v>
      </c>
      <c r="G398" s="37">
        <v>43770.273300000001</v>
      </c>
      <c r="H398" s="37">
        <v>31560.643800000002</v>
      </c>
      <c r="I398" s="38">
        <v>15.25</v>
      </c>
      <c r="J398" s="38">
        <v>7.97</v>
      </c>
      <c r="K398" s="38">
        <v>12.99</v>
      </c>
      <c r="L398" s="38">
        <v>171.54920000000001</v>
      </c>
      <c r="M398" s="39" t="s">
        <v>95</v>
      </c>
      <c r="O398" s="20"/>
    </row>
    <row r="399" spans="1:15">
      <c r="A399" s="34" t="s">
        <v>485</v>
      </c>
      <c r="B399" s="35">
        <v>3.7703000000000002</v>
      </c>
      <c r="C399" s="36">
        <v>38095.255599999997</v>
      </c>
      <c r="D399" s="37">
        <v>31207.995299999999</v>
      </c>
      <c r="E399" s="37">
        <v>34669.323299999996</v>
      </c>
      <c r="F399" s="37">
        <v>41675.130799999999</v>
      </c>
      <c r="G399" s="37">
        <v>45619.490299999998</v>
      </c>
      <c r="H399" s="37">
        <v>38296.656799999997</v>
      </c>
      <c r="I399" s="38">
        <v>15.66</v>
      </c>
      <c r="J399" s="38">
        <v>18.22</v>
      </c>
      <c r="K399" s="38">
        <v>12.2</v>
      </c>
      <c r="L399" s="38">
        <v>167.56</v>
      </c>
      <c r="M399" s="39" t="s">
        <v>95</v>
      </c>
      <c r="O399" s="20"/>
    </row>
    <row r="400" spans="1:15">
      <c r="A400" s="25" t="s">
        <v>486</v>
      </c>
      <c r="B400" s="26">
        <v>6.8569000000000004</v>
      </c>
      <c r="C400" s="27">
        <v>30475.0196</v>
      </c>
      <c r="D400" s="28">
        <v>21296.4051</v>
      </c>
      <c r="E400" s="28">
        <v>25912.9064</v>
      </c>
      <c r="F400" s="28">
        <v>36761.2111</v>
      </c>
      <c r="G400" s="28">
        <v>42849.885300000002</v>
      </c>
      <c r="H400" s="28">
        <v>31790.6178</v>
      </c>
      <c r="I400" s="29">
        <v>16.14</v>
      </c>
      <c r="J400" s="29">
        <v>7.3</v>
      </c>
      <c r="K400" s="29">
        <v>12.39</v>
      </c>
      <c r="L400" s="29">
        <v>172.71440000000001</v>
      </c>
      <c r="M400" s="30" t="s">
        <v>95</v>
      </c>
    </row>
    <row r="401" spans="1:13">
      <c r="A401" s="34" t="s">
        <v>487</v>
      </c>
      <c r="B401" s="35">
        <v>4.2214999999999998</v>
      </c>
      <c r="C401" s="36">
        <v>29514.382900000001</v>
      </c>
      <c r="D401" s="37">
        <v>20131.420399999999</v>
      </c>
      <c r="E401" s="37">
        <v>24584.121800000001</v>
      </c>
      <c r="F401" s="37">
        <v>35671.548499999997</v>
      </c>
      <c r="G401" s="37">
        <v>42664.733399999997</v>
      </c>
      <c r="H401" s="37">
        <v>30762.569100000001</v>
      </c>
      <c r="I401" s="38">
        <v>14.33</v>
      </c>
      <c r="J401" s="38">
        <v>7.63</v>
      </c>
      <c r="K401" s="38">
        <v>12.54</v>
      </c>
      <c r="L401" s="38">
        <v>171.46449999999999</v>
      </c>
      <c r="M401" s="39" t="s">
        <v>95</v>
      </c>
    </row>
    <row r="402" spans="1:13">
      <c r="A402" s="25" t="s">
        <v>488</v>
      </c>
      <c r="B402" s="26">
        <v>12.2827</v>
      </c>
      <c r="C402" s="27">
        <v>35989.912400000001</v>
      </c>
      <c r="D402" s="28">
        <v>25880.378000000001</v>
      </c>
      <c r="E402" s="28">
        <v>30386.159</v>
      </c>
      <c r="F402" s="28">
        <v>42757.6757</v>
      </c>
      <c r="G402" s="28">
        <v>50323.3465</v>
      </c>
      <c r="H402" s="28">
        <v>37425.755299999997</v>
      </c>
      <c r="I402" s="29">
        <v>14.61</v>
      </c>
      <c r="J402" s="29">
        <v>13.52</v>
      </c>
      <c r="K402" s="29">
        <v>12.36</v>
      </c>
      <c r="L402" s="29">
        <v>168.7039</v>
      </c>
      <c r="M402" s="30" t="s">
        <v>95</v>
      </c>
    </row>
    <row r="403" spans="1:13">
      <c r="A403" s="34" t="s">
        <v>489</v>
      </c>
      <c r="B403" s="35">
        <v>4.5328999999999997</v>
      </c>
      <c r="C403" s="36">
        <v>33875.469499999999</v>
      </c>
      <c r="D403" s="37">
        <v>26197.542099999999</v>
      </c>
      <c r="E403" s="37">
        <v>29224.4012</v>
      </c>
      <c r="F403" s="37">
        <v>39669.448199999999</v>
      </c>
      <c r="G403" s="37">
        <v>45119.071900000003</v>
      </c>
      <c r="H403" s="37">
        <v>35073.028899999998</v>
      </c>
      <c r="I403" s="38">
        <v>15.52</v>
      </c>
      <c r="J403" s="38">
        <v>11.77</v>
      </c>
      <c r="K403" s="38">
        <v>11.45</v>
      </c>
      <c r="L403" s="38">
        <v>170.31379999999999</v>
      </c>
      <c r="M403" s="39" t="s">
        <v>95</v>
      </c>
    </row>
    <row r="404" spans="1:13">
      <c r="A404" s="25" t="s">
        <v>490</v>
      </c>
      <c r="B404" s="26">
        <v>13.062200000000001</v>
      </c>
      <c r="C404" s="27">
        <v>35011.4738</v>
      </c>
      <c r="D404" s="28">
        <v>24592.702799999999</v>
      </c>
      <c r="E404" s="28">
        <v>28235.539700000001</v>
      </c>
      <c r="F404" s="28">
        <v>44938.650999999998</v>
      </c>
      <c r="G404" s="28">
        <v>51896.716</v>
      </c>
      <c r="H404" s="28">
        <v>37002.295599999998</v>
      </c>
      <c r="I404" s="29">
        <v>17.2</v>
      </c>
      <c r="J404" s="29">
        <v>10.14</v>
      </c>
      <c r="K404" s="29">
        <v>14.53</v>
      </c>
      <c r="L404" s="29">
        <v>171.9357</v>
      </c>
      <c r="M404" s="30" t="s">
        <v>95</v>
      </c>
    </row>
    <row r="405" spans="1:13">
      <c r="A405" s="25" t="s">
        <v>491</v>
      </c>
      <c r="B405" s="26">
        <v>27.346</v>
      </c>
      <c r="C405" s="27">
        <v>30001.589599999999</v>
      </c>
      <c r="D405" s="28">
        <v>22667.886900000001</v>
      </c>
      <c r="E405" s="28">
        <v>25920.713500000002</v>
      </c>
      <c r="F405" s="28">
        <v>35380.001100000001</v>
      </c>
      <c r="G405" s="28">
        <v>41117.281600000002</v>
      </c>
      <c r="H405" s="28">
        <v>31357.495200000001</v>
      </c>
      <c r="I405" s="29">
        <v>16.760000000000002</v>
      </c>
      <c r="J405" s="29">
        <v>6.25</v>
      </c>
      <c r="K405" s="29">
        <v>12.57</v>
      </c>
      <c r="L405" s="29">
        <v>172.01570000000001</v>
      </c>
      <c r="M405" s="30" t="s">
        <v>95</v>
      </c>
    </row>
    <row r="406" spans="1:13">
      <c r="A406" s="25" t="s">
        <v>492</v>
      </c>
      <c r="B406" s="26">
        <v>2.8334999999999999</v>
      </c>
      <c r="C406" s="27">
        <v>30891.193200000002</v>
      </c>
      <c r="D406" s="28">
        <v>21181.142500000002</v>
      </c>
      <c r="E406" s="28">
        <v>25616.045300000002</v>
      </c>
      <c r="F406" s="28">
        <v>37990.535499999998</v>
      </c>
      <c r="G406" s="28">
        <v>45391.022199999999</v>
      </c>
      <c r="H406" s="28">
        <v>32392.098300000001</v>
      </c>
      <c r="I406" s="29">
        <v>14.76</v>
      </c>
      <c r="J406" s="29">
        <v>10.06</v>
      </c>
      <c r="K406" s="29">
        <v>12.26</v>
      </c>
      <c r="L406" s="29">
        <v>170.47649999999999</v>
      </c>
      <c r="M406" s="30" t="s">
        <v>95</v>
      </c>
    </row>
    <row r="407" spans="1:13">
      <c r="A407" s="25" t="s">
        <v>493</v>
      </c>
      <c r="B407" s="26">
        <v>1.1632</v>
      </c>
      <c r="C407" s="27">
        <v>27968.3878</v>
      </c>
      <c r="D407" s="28">
        <v>20428.5566</v>
      </c>
      <c r="E407" s="28">
        <v>23290.136699999999</v>
      </c>
      <c r="F407" s="28">
        <v>32038.6325</v>
      </c>
      <c r="G407" s="28">
        <v>37092.272700000001</v>
      </c>
      <c r="H407" s="28">
        <v>28534.415400000002</v>
      </c>
      <c r="I407" s="29">
        <v>16.91</v>
      </c>
      <c r="J407" s="29">
        <v>13.51</v>
      </c>
      <c r="K407" s="29">
        <v>12.95</v>
      </c>
      <c r="L407" s="29">
        <v>169.86189999999999</v>
      </c>
      <c r="M407" s="30" t="s">
        <v>95</v>
      </c>
    </row>
    <row r="408" spans="1:13">
      <c r="A408" s="25" t="s">
        <v>494</v>
      </c>
      <c r="B408" s="26">
        <v>1.5498000000000001</v>
      </c>
      <c r="C408" s="27">
        <v>29262.802899999999</v>
      </c>
      <c r="D408" s="28">
        <v>21862.0157</v>
      </c>
      <c r="E408" s="28">
        <v>25219.093099999998</v>
      </c>
      <c r="F408" s="28">
        <v>33348.738799999999</v>
      </c>
      <c r="G408" s="28">
        <v>41240.584199999998</v>
      </c>
      <c r="H408" s="28">
        <v>30112.059799999999</v>
      </c>
      <c r="I408" s="29">
        <v>20.69</v>
      </c>
      <c r="J408" s="29">
        <v>10.38</v>
      </c>
      <c r="K408" s="29">
        <v>13.86</v>
      </c>
      <c r="L408" s="29">
        <v>168.9717</v>
      </c>
      <c r="M408" s="30" t="s">
        <v>95</v>
      </c>
    </row>
    <row r="409" spans="1:13">
      <c r="A409" s="25" t="s">
        <v>495</v>
      </c>
      <c r="B409" s="26">
        <v>3.4664999999999999</v>
      </c>
      <c r="C409" s="27">
        <v>28598.702399999998</v>
      </c>
      <c r="D409" s="28">
        <v>15981.9259</v>
      </c>
      <c r="E409" s="28">
        <v>19144.244299999998</v>
      </c>
      <c r="F409" s="28">
        <v>34110.655299999999</v>
      </c>
      <c r="G409" s="28">
        <v>41113.833899999998</v>
      </c>
      <c r="H409" s="28">
        <v>28865.5177</v>
      </c>
      <c r="I409" s="29">
        <v>16.600000000000001</v>
      </c>
      <c r="J409" s="29">
        <v>3.76</v>
      </c>
      <c r="K409" s="29">
        <v>16.600000000000001</v>
      </c>
      <c r="L409" s="29">
        <v>169.51310000000001</v>
      </c>
      <c r="M409" s="30" t="s">
        <v>95</v>
      </c>
    </row>
    <row r="410" spans="1:13">
      <c r="A410" s="25" t="s">
        <v>496</v>
      </c>
      <c r="B410" s="26">
        <v>1.0102</v>
      </c>
      <c r="C410" s="27">
        <v>21735.1666</v>
      </c>
      <c r="D410" s="28">
        <v>16588.000700000001</v>
      </c>
      <c r="E410" s="28">
        <v>18111.252899999999</v>
      </c>
      <c r="F410" s="28">
        <v>25152.966</v>
      </c>
      <c r="G410" s="28">
        <v>28221.503400000001</v>
      </c>
      <c r="H410" s="28">
        <v>22307.620599999998</v>
      </c>
      <c r="I410" s="29">
        <v>12.45</v>
      </c>
      <c r="J410" s="29">
        <v>3.34</v>
      </c>
      <c r="K410" s="29">
        <v>14.57</v>
      </c>
      <c r="L410" s="29">
        <v>172.65979999999999</v>
      </c>
      <c r="M410" s="30" t="s">
        <v>95</v>
      </c>
    </row>
    <row r="411" spans="1:13">
      <c r="A411" s="25" t="s">
        <v>497</v>
      </c>
      <c r="B411" s="26">
        <v>3.0983000000000001</v>
      </c>
      <c r="C411" s="27">
        <v>26937.597399999999</v>
      </c>
      <c r="D411" s="28">
        <v>20580.495299999999</v>
      </c>
      <c r="E411" s="28">
        <v>24518.083299999998</v>
      </c>
      <c r="F411" s="28">
        <v>30900.386900000001</v>
      </c>
      <c r="G411" s="28">
        <v>35826.1947</v>
      </c>
      <c r="H411" s="28">
        <v>27994.981299999999</v>
      </c>
      <c r="I411" s="29">
        <v>10.55</v>
      </c>
      <c r="J411" s="29">
        <v>9.49</v>
      </c>
      <c r="K411" s="29">
        <v>12.71</v>
      </c>
      <c r="L411" s="29">
        <v>171.5515</v>
      </c>
      <c r="M411" s="30" t="s">
        <v>95</v>
      </c>
    </row>
    <row r="412" spans="1:13">
      <c r="A412" s="25" t="s">
        <v>498</v>
      </c>
      <c r="B412" s="26">
        <v>16.264900000000001</v>
      </c>
      <c r="C412" s="27">
        <v>29674.543799999999</v>
      </c>
      <c r="D412" s="28">
        <v>19255.571100000001</v>
      </c>
      <c r="E412" s="28">
        <v>23974.2683</v>
      </c>
      <c r="F412" s="28">
        <v>35494.6679</v>
      </c>
      <c r="G412" s="28">
        <v>41317.980600000003</v>
      </c>
      <c r="H412" s="28">
        <v>30366.726699999999</v>
      </c>
      <c r="I412" s="29">
        <v>14.01</v>
      </c>
      <c r="J412" s="29">
        <v>8.7899999999999991</v>
      </c>
      <c r="K412" s="29">
        <v>11.68</v>
      </c>
      <c r="L412" s="29">
        <v>174.8715</v>
      </c>
      <c r="M412" s="30" t="s">
        <v>95</v>
      </c>
    </row>
    <row r="413" spans="1:13">
      <c r="A413" s="34" t="s">
        <v>499</v>
      </c>
      <c r="B413" s="35">
        <v>3.0709</v>
      </c>
      <c r="C413" s="36">
        <v>26461.9974</v>
      </c>
      <c r="D413" s="37">
        <v>17329.6538</v>
      </c>
      <c r="E413" s="37">
        <v>20447.583299999998</v>
      </c>
      <c r="F413" s="37">
        <v>32212.425800000001</v>
      </c>
      <c r="G413" s="37">
        <v>39520.029499999997</v>
      </c>
      <c r="H413" s="37">
        <v>27859.785899999999</v>
      </c>
      <c r="I413" s="38">
        <v>11.95</v>
      </c>
      <c r="J413" s="38">
        <v>5.96</v>
      </c>
      <c r="K413" s="38">
        <v>11.31</v>
      </c>
      <c r="L413" s="38">
        <v>179.60339999999999</v>
      </c>
      <c r="M413" s="39" t="s">
        <v>95</v>
      </c>
    </row>
    <row r="414" spans="1:13">
      <c r="A414" s="34" t="s">
        <v>500</v>
      </c>
      <c r="B414" s="35">
        <v>3.4672999999999998</v>
      </c>
      <c r="C414" s="36">
        <v>28131.4365</v>
      </c>
      <c r="D414" s="37">
        <v>19789.549599999998</v>
      </c>
      <c r="E414" s="37">
        <v>22628.833299999998</v>
      </c>
      <c r="F414" s="37">
        <v>34468.346799999999</v>
      </c>
      <c r="G414" s="37">
        <v>39633.2431</v>
      </c>
      <c r="H414" s="37">
        <v>29166.179499999998</v>
      </c>
      <c r="I414" s="38">
        <v>11.13</v>
      </c>
      <c r="J414" s="38">
        <v>9.23</v>
      </c>
      <c r="K414" s="38">
        <v>11.9</v>
      </c>
      <c r="L414" s="38">
        <v>173.17060000000001</v>
      </c>
      <c r="M414" s="39" t="s">
        <v>95</v>
      </c>
    </row>
    <row r="415" spans="1:13">
      <c r="A415" s="25" t="s">
        <v>501</v>
      </c>
      <c r="B415" s="26">
        <v>3.0935999999999999</v>
      </c>
      <c r="C415" s="27">
        <v>27629.702399999998</v>
      </c>
      <c r="D415" s="28">
        <v>16623.279299999998</v>
      </c>
      <c r="E415" s="28">
        <v>22808.955600000001</v>
      </c>
      <c r="F415" s="28">
        <v>34022.1374</v>
      </c>
      <c r="G415" s="28">
        <v>40450.0795</v>
      </c>
      <c r="H415" s="28">
        <v>28535.888500000001</v>
      </c>
      <c r="I415" s="29">
        <v>17.61</v>
      </c>
      <c r="J415" s="29">
        <v>4.45</v>
      </c>
      <c r="K415" s="29">
        <v>12.09</v>
      </c>
      <c r="L415" s="29">
        <v>171.99379999999999</v>
      </c>
      <c r="M415" s="30" t="s">
        <v>95</v>
      </c>
    </row>
    <row r="416" spans="1:13">
      <c r="A416" s="25" t="s">
        <v>502</v>
      </c>
      <c r="B416" s="26">
        <v>11.0664</v>
      </c>
      <c r="C416" s="27">
        <v>36129.17</v>
      </c>
      <c r="D416" s="28">
        <v>24189.931700000001</v>
      </c>
      <c r="E416" s="28">
        <v>29476.8433</v>
      </c>
      <c r="F416" s="28">
        <v>42110.138899999998</v>
      </c>
      <c r="G416" s="28">
        <v>48098.451300000001</v>
      </c>
      <c r="H416" s="28">
        <v>36332.341</v>
      </c>
      <c r="I416" s="29">
        <v>19.45</v>
      </c>
      <c r="J416" s="29">
        <v>8.52</v>
      </c>
      <c r="K416" s="29">
        <v>11.96</v>
      </c>
      <c r="L416" s="29">
        <v>171.5489</v>
      </c>
      <c r="M416" s="30" t="s">
        <v>95</v>
      </c>
    </row>
    <row r="417" spans="1:13">
      <c r="A417" s="34" t="s">
        <v>503</v>
      </c>
      <c r="B417" s="35">
        <v>6.3912000000000004</v>
      </c>
      <c r="C417" s="36">
        <v>37461.476999999999</v>
      </c>
      <c r="D417" s="37">
        <v>26560.793399999999</v>
      </c>
      <c r="E417" s="37">
        <v>31087.8328</v>
      </c>
      <c r="F417" s="37">
        <v>42875.953800000003</v>
      </c>
      <c r="G417" s="37">
        <v>48900.859100000001</v>
      </c>
      <c r="H417" s="37">
        <v>37798.51</v>
      </c>
      <c r="I417" s="38">
        <v>18.64</v>
      </c>
      <c r="J417" s="38">
        <v>7.82</v>
      </c>
      <c r="K417" s="38">
        <v>12.25</v>
      </c>
      <c r="L417" s="38">
        <v>169.67439999999999</v>
      </c>
      <c r="M417" s="39" t="s">
        <v>95</v>
      </c>
    </row>
    <row r="418" spans="1:13">
      <c r="A418" s="25" t="s">
        <v>504</v>
      </c>
      <c r="B418" s="26">
        <v>2.6629</v>
      </c>
      <c r="C418" s="27">
        <v>36904.748500000002</v>
      </c>
      <c r="D418" s="28">
        <v>24844.361799999999</v>
      </c>
      <c r="E418" s="28">
        <v>31239.220399999998</v>
      </c>
      <c r="F418" s="28">
        <v>42551.833200000001</v>
      </c>
      <c r="G418" s="28">
        <v>50347.872199999998</v>
      </c>
      <c r="H418" s="28">
        <v>37330.485099999998</v>
      </c>
      <c r="I418" s="29">
        <v>16.09</v>
      </c>
      <c r="J418" s="29">
        <v>14.55</v>
      </c>
      <c r="K418" s="29">
        <v>10.37</v>
      </c>
      <c r="L418" s="29">
        <v>174.2559</v>
      </c>
      <c r="M418" s="30" t="s">
        <v>95</v>
      </c>
    </row>
    <row r="419" spans="1:13">
      <c r="A419" s="25" t="s">
        <v>505</v>
      </c>
      <c r="B419" s="26">
        <v>7.2548000000000004</v>
      </c>
      <c r="C419" s="27">
        <v>27677.737700000001</v>
      </c>
      <c r="D419" s="28">
        <v>19724.992999999999</v>
      </c>
      <c r="E419" s="28">
        <v>22535</v>
      </c>
      <c r="F419" s="28">
        <v>32266.7791</v>
      </c>
      <c r="G419" s="28">
        <v>38938.059200000003</v>
      </c>
      <c r="H419" s="28">
        <v>28436.4251</v>
      </c>
      <c r="I419" s="29">
        <v>14.1</v>
      </c>
      <c r="J419" s="29">
        <v>6.87</v>
      </c>
      <c r="K419" s="29">
        <v>11.73</v>
      </c>
      <c r="L419" s="29">
        <v>173.56880000000001</v>
      </c>
      <c r="M419" s="30" t="s">
        <v>95</v>
      </c>
    </row>
    <row r="420" spans="1:13">
      <c r="A420" s="25" t="s">
        <v>506</v>
      </c>
      <c r="B420" s="26">
        <v>18.753699999999998</v>
      </c>
      <c r="C420" s="27">
        <v>33718.643100000001</v>
      </c>
      <c r="D420" s="28">
        <v>25236.198899999999</v>
      </c>
      <c r="E420" s="28">
        <v>29089.590700000001</v>
      </c>
      <c r="F420" s="28">
        <v>40267.506300000001</v>
      </c>
      <c r="G420" s="28">
        <v>48989.111499999999</v>
      </c>
      <c r="H420" s="28">
        <v>35670.121099999997</v>
      </c>
      <c r="I420" s="29">
        <v>16.8</v>
      </c>
      <c r="J420" s="29">
        <v>10.07</v>
      </c>
      <c r="K420" s="29">
        <v>12.42</v>
      </c>
      <c r="L420" s="29">
        <v>170.12719999999999</v>
      </c>
      <c r="M420" s="30" t="s">
        <v>95</v>
      </c>
    </row>
    <row r="421" spans="1:13">
      <c r="A421" s="34" t="s">
        <v>507</v>
      </c>
      <c r="B421" s="35">
        <v>4.4485999999999999</v>
      </c>
      <c r="C421" s="36">
        <v>33935.342600000004</v>
      </c>
      <c r="D421" s="37">
        <v>27058.5553</v>
      </c>
      <c r="E421" s="37">
        <v>30305.425899999998</v>
      </c>
      <c r="F421" s="37">
        <v>38475.7667</v>
      </c>
      <c r="G421" s="37">
        <v>44861.238899999997</v>
      </c>
      <c r="H421" s="37">
        <v>35393.151700000002</v>
      </c>
      <c r="I421" s="38">
        <v>16.53</v>
      </c>
      <c r="J421" s="38">
        <v>10.33</v>
      </c>
      <c r="K421" s="38">
        <v>12.61</v>
      </c>
      <c r="L421" s="38">
        <v>167.9358</v>
      </c>
      <c r="M421" s="39" t="s">
        <v>95</v>
      </c>
    </row>
    <row r="422" spans="1:13">
      <c r="A422" s="34" t="s">
        <v>508</v>
      </c>
      <c r="B422" s="35">
        <v>3.085</v>
      </c>
      <c r="C422" s="36">
        <v>43663.2402</v>
      </c>
      <c r="D422" s="37">
        <v>29472.6839</v>
      </c>
      <c r="E422" s="37">
        <v>35100.268600000003</v>
      </c>
      <c r="F422" s="37">
        <v>51270.2287</v>
      </c>
      <c r="G422" s="37">
        <v>58815.974000000002</v>
      </c>
      <c r="H422" s="37">
        <v>43724.674700000003</v>
      </c>
      <c r="I422" s="38">
        <v>12.78</v>
      </c>
      <c r="J422" s="38">
        <v>16.440000000000001</v>
      </c>
      <c r="K422" s="38">
        <v>11.18</v>
      </c>
      <c r="L422" s="38">
        <v>169.3297</v>
      </c>
      <c r="M422" s="39" t="s">
        <v>95</v>
      </c>
    </row>
    <row r="423" spans="1:13">
      <c r="A423" s="34" t="s">
        <v>509</v>
      </c>
      <c r="B423" s="35">
        <v>4.1002999999999998</v>
      </c>
      <c r="C423" s="36">
        <v>31790.842400000001</v>
      </c>
      <c r="D423" s="37">
        <v>24276.9211</v>
      </c>
      <c r="E423" s="37">
        <v>27786.217199999999</v>
      </c>
      <c r="F423" s="37">
        <v>37071.882599999997</v>
      </c>
      <c r="G423" s="37">
        <v>43503.601300000002</v>
      </c>
      <c r="H423" s="37">
        <v>33346.773000000001</v>
      </c>
      <c r="I423" s="38">
        <v>15.57</v>
      </c>
      <c r="J423" s="38">
        <v>9.01</v>
      </c>
      <c r="K423" s="38">
        <v>14.84</v>
      </c>
      <c r="L423" s="38">
        <v>169.60290000000001</v>
      </c>
      <c r="M423" s="39" t="s">
        <v>95</v>
      </c>
    </row>
    <row r="424" spans="1:13">
      <c r="A424" s="25" t="s">
        <v>510</v>
      </c>
      <c r="B424" s="26">
        <v>32.454599999999999</v>
      </c>
      <c r="C424" s="27">
        <v>33016.0844</v>
      </c>
      <c r="D424" s="28">
        <v>24364.3668</v>
      </c>
      <c r="E424" s="28">
        <v>28138.144499999999</v>
      </c>
      <c r="F424" s="28">
        <v>38388.866199999997</v>
      </c>
      <c r="G424" s="28">
        <v>43988.427300000003</v>
      </c>
      <c r="H424" s="28">
        <v>33642.906999999999</v>
      </c>
      <c r="I424" s="29">
        <v>13.82</v>
      </c>
      <c r="J424" s="29">
        <v>7.03</v>
      </c>
      <c r="K424" s="29">
        <v>14.68</v>
      </c>
      <c r="L424" s="29">
        <v>169.9067</v>
      </c>
      <c r="M424" s="30" t="s">
        <v>95</v>
      </c>
    </row>
    <row r="425" spans="1:13">
      <c r="A425" s="25" t="s">
        <v>511</v>
      </c>
      <c r="B425" s="26">
        <v>38.161099999999998</v>
      </c>
      <c r="C425" s="27">
        <v>28836.647199999999</v>
      </c>
      <c r="D425" s="28">
        <v>21357.370200000001</v>
      </c>
      <c r="E425" s="28">
        <v>24623.1558</v>
      </c>
      <c r="F425" s="28">
        <v>33694.912900000003</v>
      </c>
      <c r="G425" s="28">
        <v>39132.885799999996</v>
      </c>
      <c r="H425" s="28">
        <v>29801.3783</v>
      </c>
      <c r="I425" s="29">
        <v>14.57</v>
      </c>
      <c r="J425" s="29">
        <v>6.89</v>
      </c>
      <c r="K425" s="29">
        <v>13.08</v>
      </c>
      <c r="L425" s="29">
        <v>171.9486</v>
      </c>
      <c r="M425" s="30" t="s">
        <v>95</v>
      </c>
    </row>
    <row r="426" spans="1:13">
      <c r="A426" s="34" t="s">
        <v>512</v>
      </c>
      <c r="B426" s="35">
        <v>20.8733</v>
      </c>
      <c r="C426" s="36">
        <v>30248.024700000002</v>
      </c>
      <c r="D426" s="37">
        <v>21983.266599999999</v>
      </c>
      <c r="E426" s="37">
        <v>25820.800299999999</v>
      </c>
      <c r="F426" s="37">
        <v>35315.205699999999</v>
      </c>
      <c r="G426" s="37">
        <v>41060.523800000003</v>
      </c>
      <c r="H426" s="37">
        <v>31133.278399999999</v>
      </c>
      <c r="I426" s="38">
        <v>15.86</v>
      </c>
      <c r="J426" s="38">
        <v>7.01</v>
      </c>
      <c r="K426" s="38">
        <v>13.16</v>
      </c>
      <c r="L426" s="38">
        <v>171.9727</v>
      </c>
      <c r="M426" s="39" t="s">
        <v>95</v>
      </c>
    </row>
    <row r="427" spans="1:13">
      <c r="A427" s="34" t="s">
        <v>513</v>
      </c>
      <c r="B427" s="35">
        <v>17.275500000000001</v>
      </c>
      <c r="C427" s="36">
        <v>27225.222900000001</v>
      </c>
      <c r="D427" s="37">
        <v>20937.7719</v>
      </c>
      <c r="E427" s="37">
        <v>23502.9218</v>
      </c>
      <c r="F427" s="37">
        <v>31583.969700000001</v>
      </c>
      <c r="G427" s="37">
        <v>36347.783300000003</v>
      </c>
      <c r="H427" s="37">
        <v>28195.789499999999</v>
      </c>
      <c r="I427" s="38">
        <v>12.86</v>
      </c>
      <c r="J427" s="38">
        <v>6.72</v>
      </c>
      <c r="K427" s="38">
        <v>12.99</v>
      </c>
      <c r="L427" s="38">
        <v>171.9203</v>
      </c>
      <c r="M427" s="39" t="s">
        <v>95</v>
      </c>
    </row>
    <row r="428" spans="1:13">
      <c r="A428" s="25" t="s">
        <v>514</v>
      </c>
      <c r="B428" s="26">
        <v>68.116600000000005</v>
      </c>
      <c r="C428" s="27">
        <v>28933.706900000001</v>
      </c>
      <c r="D428" s="28">
        <v>19889.117399999999</v>
      </c>
      <c r="E428" s="28">
        <v>24425.534899999999</v>
      </c>
      <c r="F428" s="28">
        <v>35387.957600000002</v>
      </c>
      <c r="G428" s="28">
        <v>47284.181900000003</v>
      </c>
      <c r="H428" s="28">
        <v>31138.098600000001</v>
      </c>
      <c r="I428" s="29">
        <v>16.350000000000001</v>
      </c>
      <c r="J428" s="29">
        <v>5.38</v>
      </c>
      <c r="K428" s="29">
        <v>15.36</v>
      </c>
      <c r="L428" s="29">
        <v>169.05879999999999</v>
      </c>
      <c r="M428" s="30" t="s">
        <v>95</v>
      </c>
    </row>
    <row r="429" spans="1:13">
      <c r="A429" s="34" t="s">
        <v>515</v>
      </c>
      <c r="B429" s="35">
        <v>17.287400000000002</v>
      </c>
      <c r="C429" s="36">
        <v>28624.603500000001</v>
      </c>
      <c r="D429" s="37">
        <v>18302.368900000001</v>
      </c>
      <c r="E429" s="37">
        <v>24377.9496</v>
      </c>
      <c r="F429" s="37">
        <v>33254.214800000002</v>
      </c>
      <c r="G429" s="37">
        <v>38000.428399999997</v>
      </c>
      <c r="H429" s="37">
        <v>28930.952300000001</v>
      </c>
      <c r="I429" s="38">
        <v>16.190000000000001</v>
      </c>
      <c r="J429" s="38">
        <v>4.93</v>
      </c>
      <c r="K429" s="38">
        <v>13.26</v>
      </c>
      <c r="L429" s="38">
        <v>170.93610000000001</v>
      </c>
      <c r="M429" s="39" t="s">
        <v>95</v>
      </c>
    </row>
    <row r="430" spans="1:13">
      <c r="A430" s="34" t="s">
        <v>516</v>
      </c>
      <c r="B430" s="35">
        <v>14.2042</v>
      </c>
      <c r="C430" s="36">
        <v>27141.748299999999</v>
      </c>
      <c r="D430" s="37">
        <v>19541.073</v>
      </c>
      <c r="E430" s="37">
        <v>23371.022199999999</v>
      </c>
      <c r="F430" s="37">
        <v>32356.9352</v>
      </c>
      <c r="G430" s="37">
        <v>38121.734799999998</v>
      </c>
      <c r="H430" s="37">
        <v>29255.0216</v>
      </c>
      <c r="I430" s="38">
        <v>14.28</v>
      </c>
      <c r="J430" s="38">
        <v>5.26</v>
      </c>
      <c r="K430" s="38">
        <v>13.51</v>
      </c>
      <c r="L430" s="38">
        <v>169.2132</v>
      </c>
      <c r="M430" s="39" t="s">
        <v>95</v>
      </c>
    </row>
    <row r="431" spans="1:13">
      <c r="A431" s="34" t="s">
        <v>517</v>
      </c>
      <c r="B431" s="35">
        <v>28.553999999999998</v>
      </c>
      <c r="C431" s="36">
        <v>31046.1636</v>
      </c>
      <c r="D431" s="37">
        <v>21692</v>
      </c>
      <c r="E431" s="37">
        <v>25842.460899999998</v>
      </c>
      <c r="F431" s="37">
        <v>42788.222999999998</v>
      </c>
      <c r="G431" s="37">
        <v>52976.005700000002</v>
      </c>
      <c r="H431" s="37">
        <v>34349.894200000002</v>
      </c>
      <c r="I431" s="38">
        <v>16.96</v>
      </c>
      <c r="J431" s="38">
        <v>5.73</v>
      </c>
      <c r="K431" s="38">
        <v>17.86</v>
      </c>
      <c r="L431" s="38">
        <v>167.31389999999999</v>
      </c>
      <c r="M431" s="39" t="s">
        <v>95</v>
      </c>
    </row>
    <row r="432" spans="1:13">
      <c r="A432" s="25" t="s">
        <v>518</v>
      </c>
      <c r="B432" s="26">
        <v>7.9189999999999996</v>
      </c>
      <c r="C432" s="27">
        <v>49568.715400000001</v>
      </c>
      <c r="D432" s="28">
        <v>40668.2768</v>
      </c>
      <c r="E432" s="28">
        <v>45598.444199999998</v>
      </c>
      <c r="F432" s="28">
        <v>55874.261599999998</v>
      </c>
      <c r="G432" s="28">
        <v>69311.198399999994</v>
      </c>
      <c r="H432" s="28">
        <v>52917.972500000003</v>
      </c>
      <c r="I432" s="29">
        <v>13.06</v>
      </c>
      <c r="J432" s="29">
        <v>17.04</v>
      </c>
      <c r="K432" s="29">
        <v>11.89</v>
      </c>
      <c r="L432" s="29">
        <v>174.65880000000001</v>
      </c>
      <c r="M432" s="30" t="s">
        <v>95</v>
      </c>
    </row>
    <row r="433" spans="1:13">
      <c r="A433" s="34" t="s">
        <v>519</v>
      </c>
      <c r="B433" s="35">
        <v>6.3581000000000003</v>
      </c>
      <c r="C433" s="36">
        <v>49629.457000000002</v>
      </c>
      <c r="D433" s="37">
        <v>42777.309099999999</v>
      </c>
      <c r="E433" s="37">
        <v>46270.172899999998</v>
      </c>
      <c r="F433" s="37">
        <v>55615.876400000001</v>
      </c>
      <c r="G433" s="37">
        <v>71808.477499999994</v>
      </c>
      <c r="H433" s="37">
        <v>53945.537700000001</v>
      </c>
      <c r="I433" s="38">
        <v>12.46</v>
      </c>
      <c r="J433" s="38">
        <v>17.59</v>
      </c>
      <c r="K433" s="38">
        <v>11.25</v>
      </c>
      <c r="L433" s="38">
        <v>173.4151</v>
      </c>
      <c r="M433" s="39" t="s">
        <v>95</v>
      </c>
    </row>
    <row r="434" spans="1:13">
      <c r="A434" s="25" t="s">
        <v>520</v>
      </c>
      <c r="B434" s="26">
        <v>5.5087000000000002</v>
      </c>
      <c r="C434" s="27">
        <v>37653.068800000001</v>
      </c>
      <c r="D434" s="28">
        <v>31484.035599999999</v>
      </c>
      <c r="E434" s="28">
        <v>34367.741699999999</v>
      </c>
      <c r="F434" s="28">
        <v>41068.427100000001</v>
      </c>
      <c r="G434" s="28">
        <v>44413.504000000001</v>
      </c>
      <c r="H434" s="28">
        <v>37900.191299999999</v>
      </c>
      <c r="I434" s="29">
        <v>12.61</v>
      </c>
      <c r="J434" s="29">
        <v>15.65</v>
      </c>
      <c r="K434" s="29">
        <v>11.27</v>
      </c>
      <c r="L434" s="29">
        <v>170.82599999999999</v>
      </c>
      <c r="M434" s="30" t="s">
        <v>95</v>
      </c>
    </row>
    <row r="435" spans="1:13">
      <c r="A435" s="25" t="s">
        <v>521</v>
      </c>
      <c r="B435" s="26">
        <v>18.235900000000001</v>
      </c>
      <c r="C435" s="27">
        <v>25099.8675</v>
      </c>
      <c r="D435" s="28">
        <v>16596.2006</v>
      </c>
      <c r="E435" s="28">
        <v>18774.436399999999</v>
      </c>
      <c r="F435" s="28">
        <v>31780.9362</v>
      </c>
      <c r="G435" s="28">
        <v>37966.201500000003</v>
      </c>
      <c r="H435" s="28">
        <v>26406.149600000001</v>
      </c>
      <c r="I435" s="29">
        <v>14.5</v>
      </c>
      <c r="J435" s="29">
        <v>3.34</v>
      </c>
      <c r="K435" s="29">
        <v>10.37</v>
      </c>
      <c r="L435" s="29">
        <v>176.51140000000001</v>
      </c>
      <c r="M435" s="30" t="s">
        <v>95</v>
      </c>
    </row>
    <row r="436" spans="1:13">
      <c r="A436" s="34" t="s">
        <v>522</v>
      </c>
      <c r="B436" s="35">
        <v>16.170100000000001</v>
      </c>
      <c r="C436" s="36">
        <v>24750.553500000002</v>
      </c>
      <c r="D436" s="37">
        <v>16499.8027</v>
      </c>
      <c r="E436" s="37">
        <v>18507.501400000001</v>
      </c>
      <c r="F436" s="37">
        <v>31076.1394</v>
      </c>
      <c r="G436" s="37">
        <v>36426.491900000001</v>
      </c>
      <c r="H436" s="37">
        <v>25762.471000000001</v>
      </c>
      <c r="I436" s="38">
        <v>13.74</v>
      </c>
      <c r="J436" s="38">
        <v>2.5099999999999998</v>
      </c>
      <c r="K436" s="38">
        <v>10.41</v>
      </c>
      <c r="L436" s="38">
        <v>176.03800000000001</v>
      </c>
      <c r="M436" s="39" t="s">
        <v>95</v>
      </c>
    </row>
    <row r="437" spans="1:13">
      <c r="A437" s="25" t="s">
        <v>523</v>
      </c>
      <c r="B437" s="26">
        <v>16.5291</v>
      </c>
      <c r="C437" s="27">
        <v>39813.678399999997</v>
      </c>
      <c r="D437" s="28">
        <v>30762.894199999999</v>
      </c>
      <c r="E437" s="28">
        <v>35165.097300000001</v>
      </c>
      <c r="F437" s="28">
        <v>45337.550199999998</v>
      </c>
      <c r="G437" s="28">
        <v>48739.459900000002</v>
      </c>
      <c r="H437" s="28">
        <v>39627.576099999998</v>
      </c>
      <c r="I437" s="29">
        <v>9.86</v>
      </c>
      <c r="J437" s="29">
        <v>16.47</v>
      </c>
      <c r="K437" s="29">
        <v>11.49</v>
      </c>
      <c r="L437" s="29">
        <v>187.9195</v>
      </c>
      <c r="M437" s="30" t="s">
        <v>95</v>
      </c>
    </row>
    <row r="438" spans="1:13">
      <c r="A438" s="34" t="s">
        <v>524</v>
      </c>
      <c r="B438" s="35">
        <v>8.1256000000000004</v>
      </c>
      <c r="C438" s="36">
        <v>40847.350599999998</v>
      </c>
      <c r="D438" s="37">
        <v>32558.536100000001</v>
      </c>
      <c r="E438" s="37">
        <v>36069.682399999998</v>
      </c>
      <c r="F438" s="37">
        <v>46514.839599999999</v>
      </c>
      <c r="G438" s="37">
        <v>49797.6342</v>
      </c>
      <c r="H438" s="37">
        <v>41074.223299999998</v>
      </c>
      <c r="I438" s="38">
        <v>10.8</v>
      </c>
      <c r="J438" s="38">
        <v>16.13</v>
      </c>
      <c r="K438" s="38">
        <v>10.44</v>
      </c>
      <c r="L438" s="38">
        <v>190.6217</v>
      </c>
      <c r="M438" s="39" t="s">
        <v>95</v>
      </c>
    </row>
    <row r="439" spans="1:13">
      <c r="A439" s="34" t="s">
        <v>525</v>
      </c>
      <c r="B439" s="35">
        <v>4.6771000000000003</v>
      </c>
      <c r="C439" s="36">
        <v>37670.334000000003</v>
      </c>
      <c r="D439" s="37">
        <v>24530.3881</v>
      </c>
      <c r="E439" s="37">
        <v>32086.4604</v>
      </c>
      <c r="F439" s="37">
        <v>42796.163500000002</v>
      </c>
      <c r="G439" s="37">
        <v>46619.347800000003</v>
      </c>
      <c r="H439" s="37">
        <v>36656.935400000002</v>
      </c>
      <c r="I439" s="38">
        <v>4.7699999999999996</v>
      </c>
      <c r="J439" s="38">
        <v>19.399999999999999</v>
      </c>
      <c r="K439" s="38">
        <v>12.19</v>
      </c>
      <c r="L439" s="38">
        <v>185.65020000000001</v>
      </c>
      <c r="M439" s="39" t="s">
        <v>95</v>
      </c>
    </row>
    <row r="440" spans="1:13">
      <c r="A440" s="25" t="s">
        <v>526</v>
      </c>
      <c r="B440" s="26">
        <v>93.836100000000002</v>
      </c>
      <c r="C440" s="27">
        <v>26927.364600000001</v>
      </c>
      <c r="D440" s="28">
        <v>18500</v>
      </c>
      <c r="E440" s="28">
        <v>20658.91</v>
      </c>
      <c r="F440" s="28">
        <v>35462.696400000001</v>
      </c>
      <c r="G440" s="28">
        <v>41056.517699999997</v>
      </c>
      <c r="H440" s="28">
        <v>28891.882099999999</v>
      </c>
      <c r="I440" s="29">
        <v>16.690000000000001</v>
      </c>
      <c r="J440" s="29">
        <v>4.84</v>
      </c>
      <c r="K440" s="29">
        <v>10.28</v>
      </c>
      <c r="L440" s="29">
        <v>181.029</v>
      </c>
      <c r="M440" s="30" t="s">
        <v>95</v>
      </c>
    </row>
    <row r="441" spans="1:13">
      <c r="A441" s="34" t="s">
        <v>527</v>
      </c>
      <c r="B441" s="35">
        <v>44.781399999999998</v>
      </c>
      <c r="C441" s="36">
        <v>28561.826700000001</v>
      </c>
      <c r="D441" s="37">
        <v>18221.477800000001</v>
      </c>
      <c r="E441" s="37">
        <v>20874.5</v>
      </c>
      <c r="F441" s="37">
        <v>35182.3626</v>
      </c>
      <c r="G441" s="37">
        <v>40458.857900000003</v>
      </c>
      <c r="H441" s="37">
        <v>29115.050599999999</v>
      </c>
      <c r="I441" s="38">
        <v>16.420000000000002</v>
      </c>
      <c r="J441" s="38">
        <v>4.0999999999999996</v>
      </c>
      <c r="K441" s="38">
        <v>10.74</v>
      </c>
      <c r="L441" s="38">
        <v>180.01740000000001</v>
      </c>
      <c r="M441" s="39" t="s">
        <v>95</v>
      </c>
    </row>
    <row r="442" spans="1:13">
      <c r="A442" s="34" t="s">
        <v>528</v>
      </c>
      <c r="B442" s="35">
        <v>35.590200000000003</v>
      </c>
      <c r="C442" s="36">
        <v>24349.452799999999</v>
      </c>
      <c r="D442" s="37">
        <v>18697.0524</v>
      </c>
      <c r="E442" s="37">
        <v>20262.4385</v>
      </c>
      <c r="F442" s="37">
        <v>34238.487500000003</v>
      </c>
      <c r="G442" s="37">
        <v>39724.603499999997</v>
      </c>
      <c r="H442" s="37">
        <v>27574.164100000002</v>
      </c>
      <c r="I442" s="38">
        <v>16.41</v>
      </c>
      <c r="J442" s="38">
        <v>5.6</v>
      </c>
      <c r="K442" s="38">
        <v>9.7200000000000006</v>
      </c>
      <c r="L442" s="38">
        <v>182.14500000000001</v>
      </c>
      <c r="M442" s="39" t="s">
        <v>95</v>
      </c>
    </row>
    <row r="443" spans="1:13">
      <c r="A443" s="25" t="s">
        <v>529</v>
      </c>
      <c r="B443" s="26">
        <v>13.661300000000001</v>
      </c>
      <c r="C443" s="27">
        <v>33459.716</v>
      </c>
      <c r="D443" s="28">
        <v>24347.697499999998</v>
      </c>
      <c r="E443" s="28">
        <v>28993.809499999999</v>
      </c>
      <c r="F443" s="28">
        <v>37463.378299999997</v>
      </c>
      <c r="G443" s="28">
        <v>41780.595300000001</v>
      </c>
      <c r="H443" s="28">
        <v>33448.3724</v>
      </c>
      <c r="I443" s="29">
        <v>20.07</v>
      </c>
      <c r="J443" s="29">
        <v>4.8600000000000003</v>
      </c>
      <c r="K443" s="29">
        <v>11.78</v>
      </c>
      <c r="L443" s="29">
        <v>189.29519999999999</v>
      </c>
      <c r="M443" s="30" t="s">
        <v>95</v>
      </c>
    </row>
    <row r="444" spans="1:13">
      <c r="A444" s="34" t="s">
        <v>530</v>
      </c>
      <c r="B444" s="35">
        <v>12.735300000000001</v>
      </c>
      <c r="C444" s="36">
        <v>33454.633000000002</v>
      </c>
      <c r="D444" s="37">
        <v>24912.336200000002</v>
      </c>
      <c r="E444" s="37">
        <v>29257.482199999999</v>
      </c>
      <c r="F444" s="37">
        <v>37412.290300000001</v>
      </c>
      <c r="G444" s="37">
        <v>41240.119400000003</v>
      </c>
      <c r="H444" s="37">
        <v>33491.745000000003</v>
      </c>
      <c r="I444" s="38">
        <v>20.8</v>
      </c>
      <c r="J444" s="38">
        <v>5.05</v>
      </c>
      <c r="K444" s="38">
        <v>11.8</v>
      </c>
      <c r="L444" s="38">
        <v>189.79050000000001</v>
      </c>
      <c r="M444" s="39" t="s">
        <v>95</v>
      </c>
    </row>
    <row r="445" spans="1:13">
      <c r="A445" s="25" t="s">
        <v>531</v>
      </c>
      <c r="B445" s="26">
        <v>14.2949</v>
      </c>
      <c r="C445" s="27">
        <v>35729.1296</v>
      </c>
      <c r="D445" s="28">
        <v>22713.252499999999</v>
      </c>
      <c r="E445" s="28">
        <v>29819.064200000001</v>
      </c>
      <c r="F445" s="28">
        <v>42360.061800000003</v>
      </c>
      <c r="G445" s="28">
        <v>51291.892800000001</v>
      </c>
      <c r="H445" s="28">
        <v>36651.5602</v>
      </c>
      <c r="I445" s="29">
        <v>23.7</v>
      </c>
      <c r="J445" s="29">
        <v>5.16</v>
      </c>
      <c r="K445" s="29">
        <v>11.36</v>
      </c>
      <c r="L445" s="29">
        <v>183.24199999999999</v>
      </c>
      <c r="M445" s="30" t="s">
        <v>95</v>
      </c>
    </row>
    <row r="446" spans="1:13">
      <c r="A446" s="34" t="s">
        <v>532</v>
      </c>
      <c r="B446" s="35">
        <v>12.8467</v>
      </c>
      <c r="C446" s="36">
        <v>34972.997499999998</v>
      </c>
      <c r="D446" s="37">
        <v>21564</v>
      </c>
      <c r="E446" s="37">
        <v>29209.8279</v>
      </c>
      <c r="F446" s="37">
        <v>41340.717700000001</v>
      </c>
      <c r="G446" s="37">
        <v>49177.5242</v>
      </c>
      <c r="H446" s="37">
        <v>35623.546600000001</v>
      </c>
      <c r="I446" s="38">
        <v>23.74</v>
      </c>
      <c r="J446" s="38">
        <v>4.54</v>
      </c>
      <c r="K446" s="38">
        <v>11.06</v>
      </c>
      <c r="L446" s="38">
        <v>182.86150000000001</v>
      </c>
      <c r="M446" s="39" t="s">
        <v>95</v>
      </c>
    </row>
    <row r="447" spans="1:13">
      <c r="A447" s="25" t="s">
        <v>533</v>
      </c>
      <c r="B447" s="26">
        <v>4.0837000000000003</v>
      </c>
      <c r="C447" s="27">
        <v>34498.186199999996</v>
      </c>
      <c r="D447" s="28">
        <v>23484.624500000002</v>
      </c>
      <c r="E447" s="28">
        <v>29017.7739</v>
      </c>
      <c r="F447" s="28">
        <v>39157.245499999997</v>
      </c>
      <c r="G447" s="28">
        <v>45908.085599999999</v>
      </c>
      <c r="H447" s="28">
        <v>34669.149400000002</v>
      </c>
      <c r="I447" s="29">
        <v>18.100000000000001</v>
      </c>
      <c r="J447" s="29">
        <v>9.56</v>
      </c>
      <c r="K447" s="29">
        <v>13.26</v>
      </c>
      <c r="L447" s="29">
        <v>173.13579999999999</v>
      </c>
      <c r="M447" s="30" t="s">
        <v>95</v>
      </c>
    </row>
    <row r="448" spans="1:13">
      <c r="A448" s="25" t="s">
        <v>534</v>
      </c>
      <c r="B448" s="26">
        <v>93.596000000000004</v>
      </c>
      <c r="C448" s="27">
        <v>31417.683400000002</v>
      </c>
      <c r="D448" s="28">
        <v>22377.856</v>
      </c>
      <c r="E448" s="28">
        <v>26676.889500000001</v>
      </c>
      <c r="F448" s="28">
        <v>36672.331599999998</v>
      </c>
      <c r="G448" s="28">
        <v>43295.922599999998</v>
      </c>
      <c r="H448" s="28">
        <v>32351.135999999999</v>
      </c>
      <c r="I448" s="29">
        <v>16.34</v>
      </c>
      <c r="J448" s="29">
        <v>4.8099999999999996</v>
      </c>
      <c r="K448" s="29">
        <v>12.63</v>
      </c>
      <c r="L448" s="29">
        <v>173.1052</v>
      </c>
      <c r="M448" s="30" t="s">
        <v>95</v>
      </c>
    </row>
    <row r="449" spans="1:13">
      <c r="A449" s="34" t="s">
        <v>535</v>
      </c>
      <c r="B449" s="35">
        <v>15.356299999999999</v>
      </c>
      <c r="C449" s="36">
        <v>35964.871200000001</v>
      </c>
      <c r="D449" s="37">
        <v>25950.304100000001</v>
      </c>
      <c r="E449" s="37">
        <v>29970.485199999999</v>
      </c>
      <c r="F449" s="37">
        <v>46456.644500000002</v>
      </c>
      <c r="G449" s="37">
        <v>52613.141600000003</v>
      </c>
      <c r="H449" s="37">
        <v>37956.058700000001</v>
      </c>
      <c r="I449" s="38">
        <v>16.79</v>
      </c>
      <c r="J449" s="38">
        <v>6.33</v>
      </c>
      <c r="K449" s="38">
        <v>15.91</v>
      </c>
      <c r="L449" s="38">
        <v>169.01609999999999</v>
      </c>
      <c r="M449" s="39" t="s">
        <v>95</v>
      </c>
    </row>
    <row r="450" spans="1:13">
      <c r="A450" s="34" t="s">
        <v>536</v>
      </c>
      <c r="B450" s="35">
        <v>75.765299999999996</v>
      </c>
      <c r="C450" s="36">
        <v>30617.182000000001</v>
      </c>
      <c r="D450" s="37">
        <v>21765.3</v>
      </c>
      <c r="E450" s="37">
        <v>26126.148099999999</v>
      </c>
      <c r="F450" s="37">
        <v>35471.158799999997</v>
      </c>
      <c r="G450" s="37">
        <v>40087.6296</v>
      </c>
      <c r="H450" s="37">
        <v>31140.092799999999</v>
      </c>
      <c r="I450" s="38">
        <v>16.260000000000002</v>
      </c>
      <c r="J450" s="38">
        <v>4.43</v>
      </c>
      <c r="K450" s="38">
        <v>11.79</v>
      </c>
      <c r="L450" s="38">
        <v>173.99950000000001</v>
      </c>
      <c r="M450" s="39" t="s">
        <v>95</v>
      </c>
    </row>
    <row r="451" spans="1:13">
      <c r="A451" s="25" t="s">
        <v>537</v>
      </c>
      <c r="B451" s="26">
        <v>42.563600000000001</v>
      </c>
      <c r="C451" s="27">
        <v>19217.491999999998</v>
      </c>
      <c r="D451" s="28">
        <v>15366.6666</v>
      </c>
      <c r="E451" s="28">
        <v>16554.397300000001</v>
      </c>
      <c r="F451" s="28">
        <v>22899</v>
      </c>
      <c r="G451" s="28">
        <v>27052.952099999999</v>
      </c>
      <c r="H451" s="28">
        <v>20429.452099999999</v>
      </c>
      <c r="I451" s="29">
        <v>11.07</v>
      </c>
      <c r="J451" s="29">
        <v>2.36</v>
      </c>
      <c r="K451" s="29">
        <v>13.66</v>
      </c>
      <c r="L451" s="29">
        <v>172.41130000000001</v>
      </c>
      <c r="M451" s="30" t="s">
        <v>95</v>
      </c>
    </row>
    <row r="452" spans="1:13">
      <c r="A452" s="34" t="s">
        <v>538</v>
      </c>
      <c r="B452" s="35">
        <v>9.2909000000000006</v>
      </c>
      <c r="C452" s="36">
        <v>19202.419600000001</v>
      </c>
      <c r="D452" s="37">
        <v>15395.384</v>
      </c>
      <c r="E452" s="37">
        <v>16682.333299999998</v>
      </c>
      <c r="F452" s="37">
        <v>22555.595300000001</v>
      </c>
      <c r="G452" s="37">
        <v>26105.680499999999</v>
      </c>
      <c r="H452" s="37">
        <v>20150.3999</v>
      </c>
      <c r="I452" s="38">
        <v>11.45</v>
      </c>
      <c r="J452" s="38">
        <v>1.24</v>
      </c>
      <c r="K452" s="38">
        <v>11.96</v>
      </c>
      <c r="L452" s="38">
        <v>170.71619999999999</v>
      </c>
      <c r="M452" s="39" t="s">
        <v>95</v>
      </c>
    </row>
    <row r="453" spans="1:13">
      <c r="A453" s="34" t="s">
        <v>539</v>
      </c>
      <c r="B453" s="35">
        <v>9.2965</v>
      </c>
      <c r="C453" s="36">
        <v>19946.206600000001</v>
      </c>
      <c r="D453" s="37">
        <v>15361.8333</v>
      </c>
      <c r="E453" s="37">
        <v>16555.9166</v>
      </c>
      <c r="F453" s="37">
        <v>24171.469400000002</v>
      </c>
      <c r="G453" s="37">
        <v>28801.588</v>
      </c>
      <c r="H453" s="37">
        <v>21111.0838</v>
      </c>
      <c r="I453" s="38">
        <v>12.79</v>
      </c>
      <c r="J453" s="38">
        <v>4.08</v>
      </c>
      <c r="K453" s="38">
        <v>9.76</v>
      </c>
      <c r="L453" s="38">
        <v>174.8425</v>
      </c>
      <c r="M453" s="39" t="s">
        <v>95</v>
      </c>
    </row>
    <row r="454" spans="1:13">
      <c r="A454" s="34" t="s">
        <v>540</v>
      </c>
      <c r="B454" s="35">
        <v>6.3507999999999996</v>
      </c>
      <c r="C454" s="36">
        <v>20343.541799999999</v>
      </c>
      <c r="D454" s="37">
        <v>15969.5833</v>
      </c>
      <c r="E454" s="37">
        <v>17365.135699999999</v>
      </c>
      <c r="F454" s="37">
        <v>22868.091499999999</v>
      </c>
      <c r="G454" s="37">
        <v>26508.705600000001</v>
      </c>
      <c r="H454" s="37">
        <v>20764.094099999998</v>
      </c>
      <c r="I454" s="38">
        <v>10.61</v>
      </c>
      <c r="J454" s="38">
        <v>1.67</v>
      </c>
      <c r="K454" s="38">
        <v>23.62</v>
      </c>
      <c r="L454" s="38">
        <v>172.9083</v>
      </c>
      <c r="M454" s="39" t="s">
        <v>95</v>
      </c>
    </row>
    <row r="455" spans="1:13">
      <c r="A455" s="34" t="s">
        <v>541</v>
      </c>
      <c r="B455" s="35">
        <v>6.8571</v>
      </c>
      <c r="C455" s="36">
        <v>19203.863499999999</v>
      </c>
      <c r="D455" s="37">
        <v>15747.4812</v>
      </c>
      <c r="E455" s="37">
        <v>16882.3357</v>
      </c>
      <c r="F455" s="37">
        <v>23317.1767</v>
      </c>
      <c r="G455" s="37">
        <v>27626.7212</v>
      </c>
      <c r="H455" s="37">
        <v>20676.1967</v>
      </c>
      <c r="I455" s="38">
        <v>14.1</v>
      </c>
      <c r="J455" s="38">
        <v>2.06</v>
      </c>
      <c r="K455" s="38">
        <v>10.98</v>
      </c>
      <c r="L455" s="38">
        <v>171.02090000000001</v>
      </c>
      <c r="M455" s="39" t="s">
        <v>95</v>
      </c>
    </row>
    <row r="456" spans="1:13">
      <c r="A456" s="25" t="s">
        <v>542</v>
      </c>
      <c r="B456" s="26">
        <v>1.4772000000000001</v>
      </c>
      <c r="C456" s="27">
        <v>20221.157299999999</v>
      </c>
      <c r="D456" s="28">
        <v>15306.7287</v>
      </c>
      <c r="E456" s="28">
        <v>18109.5965</v>
      </c>
      <c r="F456" s="28">
        <v>29046.8488</v>
      </c>
      <c r="G456" s="28">
        <v>33753.049400000004</v>
      </c>
      <c r="H456" s="28">
        <v>23371.710200000001</v>
      </c>
      <c r="I456" s="29">
        <v>10.23</v>
      </c>
      <c r="J456" s="29">
        <v>0.67</v>
      </c>
      <c r="K456" s="29">
        <v>10.67</v>
      </c>
      <c r="L456" s="29">
        <v>174.02019999999999</v>
      </c>
      <c r="M456" s="30" t="s">
        <v>93</v>
      </c>
    </row>
    <row r="457" spans="1:13">
      <c r="A457" s="25" t="s">
        <v>543</v>
      </c>
      <c r="B457" s="26">
        <v>3.1671</v>
      </c>
      <c r="C457" s="27">
        <v>22654.559600000001</v>
      </c>
      <c r="D457" s="28">
        <v>15772.559800000001</v>
      </c>
      <c r="E457" s="28">
        <v>18514.2238</v>
      </c>
      <c r="F457" s="28">
        <v>26742.0311</v>
      </c>
      <c r="G457" s="28">
        <v>31728.846099999999</v>
      </c>
      <c r="H457" s="28">
        <v>23533.919900000001</v>
      </c>
      <c r="I457" s="29">
        <v>15.16</v>
      </c>
      <c r="J457" s="29">
        <v>2.37</v>
      </c>
      <c r="K457" s="29">
        <v>11.66</v>
      </c>
      <c r="L457" s="29">
        <v>178.2474</v>
      </c>
      <c r="M457" s="30" t="s">
        <v>95</v>
      </c>
    </row>
    <row r="458" spans="1:13">
      <c r="A458" s="25" t="s">
        <v>544</v>
      </c>
      <c r="B458" s="26">
        <v>1.1091</v>
      </c>
      <c r="C458" s="27">
        <v>22717.071599999999</v>
      </c>
      <c r="D458" s="28">
        <v>16247.673699999999</v>
      </c>
      <c r="E458" s="28">
        <v>19235.1198</v>
      </c>
      <c r="F458" s="28">
        <v>24766.576000000001</v>
      </c>
      <c r="G458" s="28">
        <v>29628.752100000002</v>
      </c>
      <c r="H458" s="28">
        <v>22573.816800000001</v>
      </c>
      <c r="I458" s="29">
        <v>13.54</v>
      </c>
      <c r="J458" s="29">
        <v>3.6</v>
      </c>
      <c r="K458" s="29">
        <v>10.57</v>
      </c>
      <c r="L458" s="29">
        <v>176.9495</v>
      </c>
      <c r="M458" s="30" t="s">
        <v>93</v>
      </c>
    </row>
    <row r="459" spans="1:13">
      <c r="A459" s="25" t="s">
        <v>545</v>
      </c>
      <c r="B459" s="26">
        <v>1.1789000000000001</v>
      </c>
      <c r="C459" s="27">
        <v>15858.882100000001</v>
      </c>
      <c r="D459" s="28">
        <v>13695.135399999999</v>
      </c>
      <c r="E459" s="28">
        <v>14146.8817</v>
      </c>
      <c r="F459" s="28">
        <v>23125.546399999999</v>
      </c>
      <c r="G459" s="28">
        <v>29304.7346</v>
      </c>
      <c r="H459" s="28">
        <v>20017.5013</v>
      </c>
      <c r="I459" s="29">
        <v>4.28</v>
      </c>
      <c r="J459" s="29">
        <v>0.36</v>
      </c>
      <c r="K459" s="29">
        <v>13.14</v>
      </c>
      <c r="L459" s="29">
        <v>173.65860000000001</v>
      </c>
      <c r="M459" s="30" t="s">
        <v>129</v>
      </c>
    </row>
    <row r="460" spans="1:13">
      <c r="A460" s="25" t="s">
        <v>546</v>
      </c>
      <c r="B460" s="26">
        <v>0.60560000000000003</v>
      </c>
      <c r="C460" s="27">
        <v>31155.2958</v>
      </c>
      <c r="D460" s="28">
        <v>12725.8025</v>
      </c>
      <c r="E460" s="28">
        <v>27585.304199999999</v>
      </c>
      <c r="F460" s="28">
        <v>34436.702599999997</v>
      </c>
      <c r="G460" s="28">
        <v>38727.658499999998</v>
      </c>
      <c r="H460" s="28">
        <v>30291.937000000002</v>
      </c>
      <c r="I460" s="29">
        <v>14.86</v>
      </c>
      <c r="J460" s="29">
        <v>8.77</v>
      </c>
      <c r="K460" s="29">
        <v>12.54</v>
      </c>
      <c r="L460" s="29">
        <v>167.35650000000001</v>
      </c>
      <c r="M460" s="30" t="s">
        <v>95</v>
      </c>
    </row>
    <row r="461" spans="1:13">
      <c r="A461" s="25" t="s">
        <v>547</v>
      </c>
      <c r="B461" s="26">
        <v>5.7028999999999996</v>
      </c>
      <c r="C461" s="27">
        <v>31666.093099999998</v>
      </c>
      <c r="D461" s="28">
        <v>16591.583299999998</v>
      </c>
      <c r="E461" s="28">
        <v>24601.489600000001</v>
      </c>
      <c r="F461" s="28">
        <v>36845.723599999998</v>
      </c>
      <c r="G461" s="28">
        <v>43645.843099999998</v>
      </c>
      <c r="H461" s="28">
        <v>31396.568599999999</v>
      </c>
      <c r="I461" s="29">
        <v>19.34</v>
      </c>
      <c r="J461" s="29">
        <v>3.75</v>
      </c>
      <c r="K461" s="29">
        <v>11.75</v>
      </c>
      <c r="L461" s="29">
        <v>183.61330000000001</v>
      </c>
      <c r="M461" s="30" t="s">
        <v>95</v>
      </c>
    </row>
    <row r="462" spans="1:13">
      <c r="A462" s="34" t="s">
        <v>548</v>
      </c>
      <c r="B462" s="35">
        <v>4.5397999999999996</v>
      </c>
      <c r="C462" s="36">
        <v>32054.911</v>
      </c>
      <c r="D462" s="37">
        <v>17002</v>
      </c>
      <c r="E462" s="37">
        <v>26287.022400000002</v>
      </c>
      <c r="F462" s="37">
        <v>37640.688900000001</v>
      </c>
      <c r="G462" s="37">
        <v>44642.894800000002</v>
      </c>
      <c r="H462" s="37">
        <v>32372.880499999999</v>
      </c>
      <c r="I462" s="38">
        <v>18.649999999999999</v>
      </c>
      <c r="J462" s="38">
        <v>3.63</v>
      </c>
      <c r="K462" s="38">
        <v>11.73</v>
      </c>
      <c r="L462" s="38">
        <v>185.84909999999999</v>
      </c>
      <c r="M462" s="39" t="s">
        <v>95</v>
      </c>
    </row>
    <row r="463" spans="1:13">
      <c r="A463" s="25" t="s">
        <v>549</v>
      </c>
      <c r="B463" s="26">
        <v>12.598800000000001</v>
      </c>
      <c r="C463" s="27">
        <v>17416.943500000001</v>
      </c>
      <c r="D463" s="28">
        <v>15100.9411</v>
      </c>
      <c r="E463" s="28">
        <v>15915.653399999999</v>
      </c>
      <c r="F463" s="28">
        <v>21276.9751</v>
      </c>
      <c r="G463" s="28">
        <v>27656.414000000001</v>
      </c>
      <c r="H463" s="28">
        <v>19650.575400000002</v>
      </c>
      <c r="I463" s="29">
        <v>6.57</v>
      </c>
      <c r="J463" s="29">
        <v>0.53</v>
      </c>
      <c r="K463" s="29">
        <v>10.3</v>
      </c>
      <c r="L463" s="29">
        <v>176.52199999999999</v>
      </c>
      <c r="M463" s="30" t="s">
        <v>95</v>
      </c>
    </row>
    <row r="464" spans="1:13">
      <c r="A464" s="25" t="s">
        <v>550</v>
      </c>
      <c r="B464" s="26">
        <v>7.0810000000000004</v>
      </c>
      <c r="C464" s="27">
        <v>23225.8207</v>
      </c>
      <c r="D464" s="28">
        <v>17008.9676</v>
      </c>
      <c r="E464" s="28">
        <v>19852.390299999999</v>
      </c>
      <c r="F464" s="28">
        <v>28952.308300000001</v>
      </c>
      <c r="G464" s="28">
        <v>36523.247499999998</v>
      </c>
      <c r="H464" s="28">
        <v>25797.722900000001</v>
      </c>
      <c r="I464" s="29">
        <v>11.47</v>
      </c>
      <c r="J464" s="29">
        <v>4.97</v>
      </c>
      <c r="K464" s="29">
        <v>12.41</v>
      </c>
      <c r="L464" s="29">
        <v>172.81649999999999</v>
      </c>
      <c r="M464" s="30" t="s">
        <v>95</v>
      </c>
    </row>
    <row r="465" spans="1:13">
      <c r="A465" s="25" t="s">
        <v>551</v>
      </c>
      <c r="B465" s="26">
        <v>50.252000000000002</v>
      </c>
      <c r="C465" s="27">
        <v>25890.248200000002</v>
      </c>
      <c r="D465" s="28">
        <v>16132.382799999999</v>
      </c>
      <c r="E465" s="28">
        <v>20004.8403</v>
      </c>
      <c r="F465" s="28">
        <v>31478.2261</v>
      </c>
      <c r="G465" s="28">
        <v>37088.8675</v>
      </c>
      <c r="H465" s="28">
        <v>26454.464100000001</v>
      </c>
      <c r="I465" s="29">
        <v>14.41</v>
      </c>
      <c r="J465" s="29">
        <v>4.79</v>
      </c>
      <c r="K465" s="29">
        <v>12.37</v>
      </c>
      <c r="L465" s="29">
        <v>172.4907</v>
      </c>
      <c r="M465" s="30" t="s">
        <v>95</v>
      </c>
    </row>
    <row r="466" spans="1:13">
      <c r="A466" s="34" t="s">
        <v>552</v>
      </c>
      <c r="B466" s="35">
        <v>18.942699999999999</v>
      </c>
      <c r="C466" s="36">
        <v>27925.806100000002</v>
      </c>
      <c r="D466" s="37">
        <v>18698.150300000001</v>
      </c>
      <c r="E466" s="37">
        <v>22950.549800000001</v>
      </c>
      <c r="F466" s="37">
        <v>32980.499400000001</v>
      </c>
      <c r="G466" s="37">
        <v>38142.279900000001</v>
      </c>
      <c r="H466" s="37">
        <v>28360.6155</v>
      </c>
      <c r="I466" s="38">
        <v>15.83</v>
      </c>
      <c r="J466" s="38">
        <v>5.46</v>
      </c>
      <c r="K466" s="38">
        <v>12.72</v>
      </c>
      <c r="L466" s="38">
        <v>172.8921</v>
      </c>
      <c r="M466" s="39" t="s">
        <v>95</v>
      </c>
    </row>
    <row r="467" spans="1:13">
      <c r="A467" s="34" t="s">
        <v>553</v>
      </c>
      <c r="B467" s="35">
        <v>24.995699999999999</v>
      </c>
      <c r="C467" s="36">
        <v>23756.8429</v>
      </c>
      <c r="D467" s="37">
        <v>15828.518400000001</v>
      </c>
      <c r="E467" s="37">
        <v>18580.263800000001</v>
      </c>
      <c r="F467" s="37">
        <v>29759.492300000002</v>
      </c>
      <c r="G467" s="37">
        <v>35466.779399999999</v>
      </c>
      <c r="H467" s="37">
        <v>25032.940200000001</v>
      </c>
      <c r="I467" s="38">
        <v>13.31</v>
      </c>
      <c r="J467" s="38">
        <v>4.12</v>
      </c>
      <c r="K467" s="38">
        <v>11.7</v>
      </c>
      <c r="L467" s="38">
        <v>173.13820000000001</v>
      </c>
      <c r="M467" s="39" t="s">
        <v>95</v>
      </c>
    </row>
    <row r="468" spans="1:13">
      <c r="A468" s="34" t="s">
        <v>554</v>
      </c>
      <c r="B468" s="35">
        <v>3.6697000000000002</v>
      </c>
      <c r="C468" s="36">
        <v>25464.654600000002</v>
      </c>
      <c r="D468" s="37">
        <v>15340.8225</v>
      </c>
      <c r="E468" s="37">
        <v>16285.16</v>
      </c>
      <c r="F468" s="37">
        <v>32267.664199999999</v>
      </c>
      <c r="G468" s="37">
        <v>37205.331400000003</v>
      </c>
      <c r="H468" s="37">
        <v>25346.540199999999</v>
      </c>
      <c r="I468" s="38">
        <v>16.239999999999998</v>
      </c>
      <c r="J468" s="38">
        <v>3.44</v>
      </c>
      <c r="K468" s="38">
        <v>12.03</v>
      </c>
      <c r="L468" s="38">
        <v>169.03809999999999</v>
      </c>
      <c r="M468" s="39" t="s">
        <v>95</v>
      </c>
    </row>
    <row r="469" spans="1:13">
      <c r="A469" s="25" t="s">
        <v>555</v>
      </c>
      <c r="B469" s="26">
        <v>20.8705</v>
      </c>
      <c r="C469" s="27">
        <v>25677.194</v>
      </c>
      <c r="D469" s="28">
        <v>16680.439999999999</v>
      </c>
      <c r="E469" s="28">
        <v>20636.583299999998</v>
      </c>
      <c r="F469" s="28">
        <v>31241.990300000001</v>
      </c>
      <c r="G469" s="28">
        <v>36229.6852</v>
      </c>
      <c r="H469" s="28">
        <v>26403.447100000001</v>
      </c>
      <c r="I469" s="29">
        <v>13.59</v>
      </c>
      <c r="J469" s="29">
        <v>4.12</v>
      </c>
      <c r="K469" s="29">
        <v>12.45</v>
      </c>
      <c r="L469" s="29">
        <v>173.60230000000001</v>
      </c>
      <c r="M469" s="30" t="s">
        <v>95</v>
      </c>
    </row>
    <row r="470" spans="1:13">
      <c r="A470" s="34" t="s">
        <v>556</v>
      </c>
      <c r="B470" s="35">
        <v>14.443300000000001</v>
      </c>
      <c r="C470" s="36">
        <v>25803.949799999999</v>
      </c>
      <c r="D470" s="37">
        <v>17542.565900000001</v>
      </c>
      <c r="E470" s="37">
        <v>21122.087500000001</v>
      </c>
      <c r="F470" s="37">
        <v>31130.749</v>
      </c>
      <c r="G470" s="37">
        <v>35741.095999999998</v>
      </c>
      <c r="H470" s="37">
        <v>26657.9699</v>
      </c>
      <c r="I470" s="38">
        <v>13.36</v>
      </c>
      <c r="J470" s="38">
        <v>3.62</v>
      </c>
      <c r="K470" s="38">
        <v>12.5</v>
      </c>
      <c r="L470" s="38">
        <v>173.1472</v>
      </c>
      <c r="M470" s="39" t="s">
        <v>95</v>
      </c>
    </row>
    <row r="471" spans="1:13">
      <c r="A471" s="34" t="s">
        <v>557</v>
      </c>
      <c r="B471" s="35">
        <v>2.2616000000000001</v>
      </c>
      <c r="C471" s="36">
        <v>25493.346099999999</v>
      </c>
      <c r="D471" s="37">
        <v>16643.830300000001</v>
      </c>
      <c r="E471" s="37">
        <v>18238.2454</v>
      </c>
      <c r="F471" s="37">
        <v>30354.481100000001</v>
      </c>
      <c r="G471" s="37">
        <v>36144.9058</v>
      </c>
      <c r="H471" s="37">
        <v>25503.518599999999</v>
      </c>
      <c r="I471" s="38">
        <v>13.76</v>
      </c>
      <c r="J471" s="38">
        <v>5.36</v>
      </c>
      <c r="K471" s="38">
        <v>12.49</v>
      </c>
      <c r="L471" s="38">
        <v>175.1071</v>
      </c>
      <c r="M471" s="39" t="s">
        <v>95</v>
      </c>
    </row>
    <row r="472" spans="1:13">
      <c r="A472" s="34" t="s">
        <v>558</v>
      </c>
      <c r="B472" s="35">
        <v>2.1269999999999998</v>
      </c>
      <c r="C472" s="36">
        <v>21757.552299999999</v>
      </c>
      <c r="D472" s="37">
        <v>15225.382100000001</v>
      </c>
      <c r="E472" s="37">
        <v>16080.7873</v>
      </c>
      <c r="F472" s="37">
        <v>32404.850999999999</v>
      </c>
      <c r="G472" s="37">
        <v>37012.395100000002</v>
      </c>
      <c r="H472" s="37">
        <v>24776.879099999998</v>
      </c>
      <c r="I472" s="38">
        <v>9.98</v>
      </c>
      <c r="J472" s="38">
        <v>6.96</v>
      </c>
      <c r="K472" s="38">
        <v>13.22</v>
      </c>
      <c r="L472" s="38">
        <v>173.8612</v>
      </c>
      <c r="M472" s="39" t="s">
        <v>93</v>
      </c>
    </row>
    <row r="473" spans="1:13">
      <c r="A473" s="25" t="s">
        <v>559</v>
      </c>
      <c r="B473" s="26">
        <v>1.3987000000000001</v>
      </c>
      <c r="C473" s="27">
        <v>20334.913700000001</v>
      </c>
      <c r="D473" s="28">
        <v>15909.609</v>
      </c>
      <c r="E473" s="28">
        <v>17543.773799999999</v>
      </c>
      <c r="F473" s="28">
        <v>26255.436900000001</v>
      </c>
      <c r="G473" s="28">
        <v>29163.739600000001</v>
      </c>
      <c r="H473" s="28">
        <v>21889.9401</v>
      </c>
      <c r="I473" s="29">
        <v>9.06</v>
      </c>
      <c r="J473" s="29">
        <v>2.48</v>
      </c>
      <c r="K473" s="29">
        <v>14.38</v>
      </c>
      <c r="L473" s="29">
        <v>171.10480000000001</v>
      </c>
      <c r="M473" s="30" t="s">
        <v>93</v>
      </c>
    </row>
    <row r="474" spans="1:13">
      <c r="A474" s="25" t="s">
        <v>560</v>
      </c>
      <c r="B474" s="26">
        <v>5.4417</v>
      </c>
      <c r="C474" s="27">
        <v>17237.467799999999</v>
      </c>
      <c r="D474" s="28">
        <v>15242.322399999999</v>
      </c>
      <c r="E474" s="28">
        <v>15631.8387</v>
      </c>
      <c r="F474" s="28">
        <v>20777.397300000001</v>
      </c>
      <c r="G474" s="28">
        <v>26276.7032</v>
      </c>
      <c r="H474" s="28">
        <v>18891.628499999999</v>
      </c>
      <c r="I474" s="29">
        <v>4.7</v>
      </c>
      <c r="J474" s="29">
        <v>2.69</v>
      </c>
      <c r="K474" s="29">
        <v>22.59</v>
      </c>
      <c r="L474" s="29">
        <v>171.98560000000001</v>
      </c>
      <c r="M474" s="30" t="s">
        <v>95</v>
      </c>
    </row>
    <row r="475" spans="1:13">
      <c r="A475" s="25" t="s">
        <v>561</v>
      </c>
      <c r="B475" s="26">
        <v>3.2946</v>
      </c>
      <c r="C475" s="27">
        <v>24269.530699999999</v>
      </c>
      <c r="D475" s="28">
        <v>18751.485799999999</v>
      </c>
      <c r="E475" s="28">
        <v>21403.095499999999</v>
      </c>
      <c r="F475" s="28">
        <v>28309.621899999998</v>
      </c>
      <c r="G475" s="28">
        <v>32879.686999999998</v>
      </c>
      <c r="H475" s="28">
        <v>25079.334900000002</v>
      </c>
      <c r="I475" s="29">
        <v>15.23</v>
      </c>
      <c r="J475" s="29">
        <v>7.39</v>
      </c>
      <c r="K475" s="29">
        <v>10.41</v>
      </c>
      <c r="L475" s="29">
        <v>178.685</v>
      </c>
      <c r="M475" s="30" t="s">
        <v>95</v>
      </c>
    </row>
    <row r="476" spans="1:13">
      <c r="A476" s="25" t="s">
        <v>562</v>
      </c>
      <c r="B476" s="26">
        <v>1.4186000000000001</v>
      </c>
      <c r="C476" s="27">
        <v>22437.237700000001</v>
      </c>
      <c r="D476" s="28">
        <v>16894.4166</v>
      </c>
      <c r="E476" s="28">
        <v>19201.583299999998</v>
      </c>
      <c r="F476" s="28">
        <v>26910.052199999998</v>
      </c>
      <c r="G476" s="28">
        <v>33111.800600000002</v>
      </c>
      <c r="H476" s="28">
        <v>23884.908299999999</v>
      </c>
      <c r="I476" s="29">
        <v>20.85</v>
      </c>
      <c r="J476" s="29">
        <v>3.2</v>
      </c>
      <c r="K476" s="29">
        <v>11.7</v>
      </c>
      <c r="L476" s="29">
        <v>177.01349999999999</v>
      </c>
      <c r="M476" s="30" t="s">
        <v>95</v>
      </c>
    </row>
    <row r="477" spans="1:13">
      <c r="A477" s="25" t="s">
        <v>563</v>
      </c>
      <c r="B477" s="26">
        <v>3.8086000000000002</v>
      </c>
      <c r="C477" s="27">
        <v>24132.3138</v>
      </c>
      <c r="D477" s="28">
        <v>15350.5671</v>
      </c>
      <c r="E477" s="28">
        <v>19724.833299999998</v>
      </c>
      <c r="F477" s="28">
        <v>29198.9689</v>
      </c>
      <c r="G477" s="28">
        <v>35497.108800000002</v>
      </c>
      <c r="H477" s="28">
        <v>25281.297900000001</v>
      </c>
      <c r="I477" s="29">
        <v>11.86</v>
      </c>
      <c r="J477" s="29">
        <v>5.34</v>
      </c>
      <c r="K477" s="29">
        <v>15.95</v>
      </c>
      <c r="L477" s="29">
        <v>173.38730000000001</v>
      </c>
      <c r="M477" s="30" t="s">
        <v>93</v>
      </c>
    </row>
    <row r="478" spans="1:13">
      <c r="A478" s="34" t="s">
        <v>564</v>
      </c>
      <c r="B478" s="35">
        <v>2.6044</v>
      </c>
      <c r="C478" s="36">
        <v>22165.7202</v>
      </c>
      <c r="D478" s="37">
        <v>15312.869699999999</v>
      </c>
      <c r="E478" s="37">
        <v>16940.4166</v>
      </c>
      <c r="F478" s="37">
        <v>26788.3518</v>
      </c>
      <c r="G478" s="37">
        <v>29246.1878</v>
      </c>
      <c r="H478" s="37">
        <v>22741.168399999999</v>
      </c>
      <c r="I478" s="38">
        <v>10.59</v>
      </c>
      <c r="J478" s="38">
        <v>2.91</v>
      </c>
      <c r="K478" s="38">
        <v>17.989999999999998</v>
      </c>
      <c r="L478" s="38">
        <v>172.77799999999999</v>
      </c>
      <c r="M478" s="39" t="s">
        <v>93</v>
      </c>
    </row>
    <row r="479" spans="1:13">
      <c r="A479" s="25" t="s">
        <v>565</v>
      </c>
      <c r="B479" s="26">
        <v>0.54179999999999995</v>
      </c>
      <c r="C479" s="27">
        <v>16069.3109</v>
      </c>
      <c r="D479" s="28">
        <v>15494.3205</v>
      </c>
      <c r="E479" s="28">
        <v>15555.7425</v>
      </c>
      <c r="F479" s="28">
        <v>18086.831099999999</v>
      </c>
      <c r="G479" s="28">
        <v>23306.954600000001</v>
      </c>
      <c r="H479" s="28">
        <v>17866.303</v>
      </c>
      <c r="I479" s="29">
        <v>2.0099999999999998</v>
      </c>
      <c r="J479" s="29">
        <v>2.08</v>
      </c>
      <c r="K479" s="29">
        <v>12.71</v>
      </c>
      <c r="L479" s="29">
        <v>172.61439999999999</v>
      </c>
      <c r="M479" s="30" t="s">
        <v>95</v>
      </c>
    </row>
    <row r="480" spans="1:13">
      <c r="A480" s="25" t="s">
        <v>566</v>
      </c>
      <c r="B480" s="26">
        <v>3.8980999999999999</v>
      </c>
      <c r="C480" s="27">
        <v>19793.4166</v>
      </c>
      <c r="D480" s="28">
        <v>15342.7742</v>
      </c>
      <c r="E480" s="28">
        <v>16653.249800000001</v>
      </c>
      <c r="F480" s="28">
        <v>27107.578000000001</v>
      </c>
      <c r="G480" s="28">
        <v>32930.716399999998</v>
      </c>
      <c r="H480" s="28">
        <v>22493.857</v>
      </c>
      <c r="I480" s="29">
        <v>9.94</v>
      </c>
      <c r="J480" s="29">
        <v>2</v>
      </c>
      <c r="K480" s="29">
        <v>12.47</v>
      </c>
      <c r="L480" s="29">
        <v>174.81399999999999</v>
      </c>
      <c r="M480" s="30" t="s">
        <v>95</v>
      </c>
    </row>
    <row r="481" spans="1:13">
      <c r="A481" s="25" t="s">
        <v>567</v>
      </c>
      <c r="B481" s="26">
        <v>0.39550000000000002</v>
      </c>
      <c r="C481" s="27">
        <v>32449.5857</v>
      </c>
      <c r="D481" s="28">
        <v>25345.083900000001</v>
      </c>
      <c r="E481" s="28">
        <v>27856.602500000001</v>
      </c>
      <c r="F481" s="28">
        <v>34636.1005</v>
      </c>
      <c r="G481" s="28">
        <v>36827.902499999997</v>
      </c>
      <c r="H481" s="28">
        <v>32307.3596</v>
      </c>
      <c r="I481" s="29">
        <v>15.93</v>
      </c>
      <c r="J481" s="29">
        <v>0.92</v>
      </c>
      <c r="K481" s="29">
        <v>12</v>
      </c>
      <c r="L481" s="29">
        <v>164.3586</v>
      </c>
      <c r="M481" s="30" t="s">
        <v>95</v>
      </c>
    </row>
  </sheetData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EDF4-3733-4297-9D14-6777F5438614}">
  <dimension ref="A1:U299"/>
  <sheetViews>
    <sheetView workbookViewId="0">
      <selection activeCell="C63" sqref="C63"/>
    </sheetView>
  </sheetViews>
  <sheetFormatPr defaultColWidth="8" defaultRowHeight="12.5"/>
  <cols>
    <col min="1" max="1" width="57.26953125" style="19" customWidth="1"/>
    <col min="2" max="2" width="15.7265625" style="19" customWidth="1"/>
    <col min="3" max="3" width="13.54296875" style="19" customWidth="1"/>
    <col min="4" max="7" width="9.54296875" style="41" customWidth="1"/>
    <col min="8" max="12" width="9.54296875" style="42" customWidth="1"/>
    <col min="13" max="13" width="7.453125" style="19" bestFit="1" customWidth="1"/>
    <col min="14" max="14" width="8.7265625" style="48" bestFit="1" customWidth="1"/>
    <col min="15" max="15" width="19.81640625" style="48" bestFit="1" customWidth="1"/>
    <col min="16" max="16" width="10.7265625" style="48" customWidth="1"/>
    <col min="17" max="21" width="9.1796875" style="19" customWidth="1"/>
    <col min="22" max="16384" width="8" style="19"/>
  </cols>
  <sheetData>
    <row r="1" spans="1:21" s="14" customFormat="1" ht="23.9" customHeight="1" thickBot="1">
      <c r="A1" s="9" t="s">
        <v>568</v>
      </c>
      <c r="B1" s="43"/>
      <c r="C1" s="11" t="s">
        <v>569</v>
      </c>
      <c r="D1" s="9" t="s">
        <v>568</v>
      </c>
      <c r="E1" s="10"/>
      <c r="F1" s="10"/>
      <c r="G1" s="10"/>
      <c r="H1" s="10"/>
      <c r="I1" s="10"/>
      <c r="J1" s="10"/>
      <c r="K1" s="10"/>
      <c r="L1" s="11" t="s">
        <v>569</v>
      </c>
      <c r="N1" s="12"/>
      <c r="O1" s="13" t="s">
        <v>570</v>
      </c>
      <c r="P1" s="12"/>
      <c r="Q1" s="13"/>
    </row>
    <row r="2" spans="1:21">
      <c r="A2" s="15"/>
      <c r="B2" s="16"/>
      <c r="C2" s="16"/>
      <c r="D2" s="17"/>
      <c r="E2" s="17"/>
      <c r="F2" s="17"/>
      <c r="G2" s="17"/>
      <c r="H2" s="17"/>
      <c r="I2" s="16"/>
      <c r="J2" s="18"/>
      <c r="K2" s="18"/>
      <c r="L2" s="44"/>
      <c r="M2" s="18"/>
      <c r="N2" s="19"/>
      <c r="O2" s="18"/>
      <c r="P2" s="18"/>
      <c r="Q2" s="18"/>
      <c r="R2" s="18"/>
      <c r="S2" s="18"/>
      <c r="T2" s="18"/>
      <c r="U2" s="18"/>
    </row>
    <row r="3" spans="1:21" ht="20.5" customHeight="1">
      <c r="A3" s="230" t="s">
        <v>571</v>
      </c>
      <c r="B3" s="230"/>
      <c r="C3" s="230"/>
      <c r="D3" s="239" t="s">
        <v>571</v>
      </c>
      <c r="E3" s="239"/>
      <c r="F3" s="239"/>
      <c r="G3" s="239"/>
      <c r="H3" s="239"/>
      <c r="I3" s="239"/>
      <c r="J3" s="239"/>
      <c r="K3" s="239"/>
      <c r="L3" s="239"/>
      <c r="M3" s="18"/>
      <c r="N3" s="19"/>
      <c r="O3" s="18"/>
      <c r="P3" s="18"/>
      <c r="Q3" s="18"/>
      <c r="R3" s="18"/>
      <c r="S3" s="18"/>
      <c r="T3" s="18"/>
      <c r="U3" s="18"/>
    </row>
    <row r="4" spans="1:21" ht="15.5">
      <c r="A4" s="231"/>
      <c r="B4" s="231"/>
      <c r="C4" s="231"/>
      <c r="D4" s="240"/>
      <c r="E4" s="240"/>
      <c r="F4" s="240"/>
      <c r="G4" s="240"/>
      <c r="H4" s="240"/>
      <c r="I4" s="240"/>
      <c r="J4" s="240"/>
      <c r="K4" s="240"/>
      <c r="L4" s="240"/>
      <c r="M4" s="18"/>
      <c r="N4" s="19"/>
      <c r="O4" s="18"/>
      <c r="P4" s="18"/>
      <c r="Q4" s="18"/>
      <c r="R4" s="18"/>
      <c r="S4" s="18"/>
      <c r="T4" s="18"/>
      <c r="U4" s="18"/>
    </row>
    <row r="5" spans="1:21" s="20" customFormat="1" ht="15" customHeight="1">
      <c r="A5" s="232" t="s">
        <v>72</v>
      </c>
      <c r="B5" s="226" t="s">
        <v>73</v>
      </c>
      <c r="C5" s="235" t="s">
        <v>572</v>
      </c>
      <c r="D5" s="226" t="s">
        <v>573</v>
      </c>
      <c r="E5" s="226"/>
      <c r="F5" s="226"/>
      <c r="G5" s="226"/>
      <c r="H5" s="226" t="s">
        <v>572</v>
      </c>
      <c r="I5" s="226"/>
      <c r="J5" s="226"/>
      <c r="K5" s="226"/>
      <c r="L5" s="226" t="s">
        <v>76</v>
      </c>
    </row>
    <row r="6" spans="1:21" s="20" customFormat="1" ht="15" customHeight="1">
      <c r="A6" s="233"/>
      <c r="B6" s="226"/>
      <c r="C6" s="236"/>
      <c r="D6" s="226" t="s">
        <v>78</v>
      </c>
      <c r="E6" s="226" t="s">
        <v>79</v>
      </c>
      <c r="F6" s="226" t="s">
        <v>80</v>
      </c>
      <c r="G6" s="226" t="s">
        <v>81</v>
      </c>
      <c r="H6" s="226" t="s">
        <v>82</v>
      </c>
      <c r="I6" s="227" t="s">
        <v>83</v>
      </c>
      <c r="J6" s="228"/>
      <c r="K6" s="229"/>
      <c r="L6" s="226"/>
    </row>
    <row r="7" spans="1:21" s="20" customFormat="1">
      <c r="A7" s="233"/>
      <c r="B7" s="226"/>
      <c r="C7" s="21" t="s">
        <v>84</v>
      </c>
      <c r="D7" s="226"/>
      <c r="E7" s="226"/>
      <c r="F7" s="226"/>
      <c r="G7" s="226"/>
      <c r="H7" s="226"/>
      <c r="I7" s="22" t="s">
        <v>85</v>
      </c>
      <c r="J7" s="22" t="s">
        <v>86</v>
      </c>
      <c r="K7" s="22" t="s">
        <v>87</v>
      </c>
      <c r="L7" s="226"/>
    </row>
    <row r="8" spans="1:21" s="20" customFormat="1" ht="13" thickBot="1">
      <c r="A8" s="234"/>
      <c r="B8" s="23" t="s">
        <v>88</v>
      </c>
      <c r="C8" s="23" t="s">
        <v>89</v>
      </c>
      <c r="D8" s="23" t="s">
        <v>89</v>
      </c>
      <c r="E8" s="23" t="s">
        <v>89</v>
      </c>
      <c r="F8" s="23" t="s">
        <v>89</v>
      </c>
      <c r="G8" s="23" t="s">
        <v>89</v>
      </c>
      <c r="H8" s="23" t="s">
        <v>89</v>
      </c>
      <c r="I8" s="23" t="s">
        <v>90</v>
      </c>
      <c r="J8" s="23" t="s">
        <v>90</v>
      </c>
      <c r="K8" s="23" t="s">
        <v>90</v>
      </c>
      <c r="L8" s="23" t="s">
        <v>91</v>
      </c>
    </row>
    <row r="9" spans="1:21" s="31" customFormat="1" ht="13.15" hidden="1" customHeight="1">
      <c r="A9" s="45"/>
      <c r="B9" s="45"/>
      <c r="C9" s="45"/>
      <c r="D9" s="46"/>
      <c r="E9" s="46"/>
      <c r="F9" s="46"/>
      <c r="G9" s="46"/>
      <c r="H9" s="47"/>
      <c r="I9" s="47"/>
      <c r="J9" s="47"/>
      <c r="K9" s="47"/>
      <c r="L9" s="47"/>
      <c r="M9" s="19"/>
      <c r="N9" s="48"/>
      <c r="O9" s="20"/>
      <c r="P9" s="20"/>
      <c r="Q9" s="20"/>
      <c r="R9" s="20"/>
      <c r="S9" s="20"/>
      <c r="T9" s="20"/>
      <c r="U9" s="20"/>
    </row>
    <row r="10" spans="1:21" s="31" customFormat="1" ht="13.15" customHeight="1">
      <c r="A10" s="25" t="s">
        <v>574</v>
      </c>
      <c r="B10" s="26">
        <v>6.4808000000000003</v>
      </c>
      <c r="C10" s="27">
        <v>58514.306900000003</v>
      </c>
      <c r="D10" s="28">
        <v>44621.338199999998</v>
      </c>
      <c r="E10" s="28">
        <v>50198.873399999997</v>
      </c>
      <c r="F10" s="28">
        <v>67626.509600000005</v>
      </c>
      <c r="G10" s="28">
        <v>76592.247799999997</v>
      </c>
      <c r="H10" s="28">
        <v>59661.7284</v>
      </c>
      <c r="I10" s="29">
        <v>1.73</v>
      </c>
      <c r="J10" s="29">
        <v>7.33</v>
      </c>
      <c r="K10" s="29">
        <v>0.04</v>
      </c>
      <c r="L10" s="29">
        <v>177.24700000000001</v>
      </c>
      <c r="M10" s="19"/>
      <c r="N10" s="32"/>
      <c r="O10" s="20"/>
      <c r="P10" s="20"/>
      <c r="Q10" s="20"/>
      <c r="R10" s="20"/>
      <c r="S10" s="20"/>
      <c r="T10" s="20"/>
      <c r="U10" s="20"/>
    </row>
    <row r="11" spans="1:21" s="31" customFormat="1" ht="13.15" customHeight="1">
      <c r="A11" s="34" t="s">
        <v>575</v>
      </c>
      <c r="B11" s="35">
        <v>2.2936000000000001</v>
      </c>
      <c r="C11" s="36">
        <v>70009.783500000005</v>
      </c>
      <c r="D11" s="37">
        <v>62326.059600000001</v>
      </c>
      <c r="E11" s="37">
        <v>65024.690300000002</v>
      </c>
      <c r="F11" s="37">
        <v>76276.757800000007</v>
      </c>
      <c r="G11" s="37">
        <v>83061.435100000002</v>
      </c>
      <c r="H11" s="37">
        <v>71673.096000000005</v>
      </c>
      <c r="I11" s="38">
        <v>1.8</v>
      </c>
      <c r="J11" s="38">
        <v>7.27</v>
      </c>
      <c r="K11" s="38">
        <v>0.06</v>
      </c>
      <c r="L11" s="38">
        <v>176.36760000000001</v>
      </c>
      <c r="M11" s="19"/>
      <c r="N11" s="32"/>
      <c r="O11" s="20"/>
      <c r="P11" s="20"/>
      <c r="Q11" s="20"/>
      <c r="R11" s="20"/>
      <c r="S11" s="20"/>
      <c r="T11" s="20"/>
      <c r="U11" s="20"/>
    </row>
    <row r="12" spans="1:21" s="31" customFormat="1" ht="13.15" customHeight="1">
      <c r="A12" s="34" t="s">
        <v>576</v>
      </c>
      <c r="B12" s="35">
        <v>4.1485000000000003</v>
      </c>
      <c r="C12" s="36">
        <v>52900.809200000003</v>
      </c>
      <c r="D12" s="37">
        <v>42828.106399999997</v>
      </c>
      <c r="E12" s="37">
        <v>47134.980799999998</v>
      </c>
      <c r="F12" s="37">
        <v>57984.641300000003</v>
      </c>
      <c r="G12" s="37">
        <v>61995.735200000003</v>
      </c>
      <c r="H12" s="37">
        <v>52566.657399999996</v>
      </c>
      <c r="I12" s="38">
        <v>1.72</v>
      </c>
      <c r="J12" s="38">
        <v>7.39</v>
      </c>
      <c r="K12" s="38">
        <v>0.02</v>
      </c>
      <c r="L12" s="38">
        <v>177.7413</v>
      </c>
      <c r="M12" s="19"/>
      <c r="N12" s="32"/>
      <c r="O12" s="20"/>
      <c r="P12" s="20"/>
      <c r="Q12" s="20"/>
      <c r="R12" s="20"/>
      <c r="S12" s="20"/>
      <c r="T12" s="20"/>
      <c r="U12" s="20"/>
    </row>
    <row r="13" spans="1:21" s="31" customFormat="1" ht="13.15" customHeight="1">
      <c r="A13" s="25" t="s">
        <v>577</v>
      </c>
      <c r="B13" s="26">
        <v>8.7200000000000006</v>
      </c>
      <c r="C13" s="27">
        <v>34032.090700000001</v>
      </c>
      <c r="D13" s="28">
        <v>30671.500400000001</v>
      </c>
      <c r="E13" s="28">
        <v>32017.3652</v>
      </c>
      <c r="F13" s="28">
        <v>37193.637199999997</v>
      </c>
      <c r="G13" s="28">
        <v>40551.786200000002</v>
      </c>
      <c r="H13" s="28">
        <v>34829.534899999999</v>
      </c>
      <c r="I13" s="29">
        <v>3.44</v>
      </c>
      <c r="J13" s="29">
        <v>5.9</v>
      </c>
      <c r="K13" s="29">
        <v>0</v>
      </c>
      <c r="L13" s="29">
        <v>178.3509</v>
      </c>
      <c r="M13" s="19"/>
      <c r="N13" s="32"/>
      <c r="O13" s="20"/>
      <c r="P13" s="20"/>
      <c r="Q13" s="20"/>
      <c r="R13" s="20"/>
      <c r="S13" s="20"/>
      <c r="T13" s="20"/>
      <c r="U13" s="20"/>
    </row>
    <row r="14" spans="1:21" s="31" customFormat="1" ht="13.15" customHeight="1">
      <c r="A14" s="25" t="s">
        <v>578</v>
      </c>
      <c r="B14" s="26">
        <v>10.333500000000001</v>
      </c>
      <c r="C14" s="27">
        <v>43565.037499999999</v>
      </c>
      <c r="D14" s="28">
        <v>19229.1666</v>
      </c>
      <c r="E14" s="28">
        <v>38930.217900000003</v>
      </c>
      <c r="F14" s="28">
        <v>47441.378499999999</v>
      </c>
      <c r="G14" s="28">
        <v>51209.700900000003</v>
      </c>
      <c r="H14" s="28">
        <v>41033.255100000002</v>
      </c>
      <c r="I14" s="29">
        <v>2.17</v>
      </c>
      <c r="J14" s="29">
        <v>8.2899999999999991</v>
      </c>
      <c r="K14" s="29">
        <v>0.01</v>
      </c>
      <c r="L14" s="29">
        <v>177.79419999999999</v>
      </c>
      <c r="M14" s="19"/>
      <c r="N14" s="32"/>
      <c r="O14" s="20"/>
      <c r="P14" s="20"/>
      <c r="Q14" s="20"/>
      <c r="R14" s="20"/>
      <c r="S14" s="20"/>
      <c r="T14" s="20"/>
      <c r="U14" s="20"/>
    </row>
    <row r="15" spans="1:21" s="31" customFormat="1">
      <c r="A15" s="34" t="s">
        <v>579</v>
      </c>
      <c r="B15" s="35">
        <v>8.09</v>
      </c>
      <c r="C15" s="36">
        <v>45077.133699999998</v>
      </c>
      <c r="D15" s="37">
        <v>40034.393400000001</v>
      </c>
      <c r="E15" s="37">
        <v>42143.745499999997</v>
      </c>
      <c r="F15" s="37">
        <v>48495.8603</v>
      </c>
      <c r="G15" s="37">
        <v>51976.723899999997</v>
      </c>
      <c r="H15" s="37">
        <v>45784.231500000002</v>
      </c>
      <c r="I15" s="38">
        <v>1.73</v>
      </c>
      <c r="J15" s="38">
        <v>9.33</v>
      </c>
      <c r="K15" s="38">
        <v>0.01</v>
      </c>
      <c r="L15" s="38">
        <v>177.7449</v>
      </c>
      <c r="M15" s="19"/>
      <c r="N15" s="32"/>
      <c r="O15" s="20"/>
      <c r="P15" s="20"/>
      <c r="Q15" s="20"/>
      <c r="R15" s="20"/>
      <c r="S15" s="20"/>
      <c r="T15" s="20"/>
      <c r="U15" s="20"/>
    </row>
    <row r="16" spans="1:21" s="31" customFormat="1" ht="13.15" customHeight="1">
      <c r="A16" s="25" t="s">
        <v>580</v>
      </c>
      <c r="B16" s="26">
        <v>2.1960999999999999</v>
      </c>
      <c r="C16" s="27">
        <v>71776.687099999996</v>
      </c>
      <c r="D16" s="28">
        <v>48672.777699999999</v>
      </c>
      <c r="E16" s="28">
        <v>60795.449000000001</v>
      </c>
      <c r="F16" s="28">
        <v>92526.018899999995</v>
      </c>
      <c r="G16" s="28">
        <v>121417.45970000001</v>
      </c>
      <c r="H16" s="28">
        <v>80377.867899999997</v>
      </c>
      <c r="I16" s="29">
        <v>13.49</v>
      </c>
      <c r="J16" s="29">
        <v>30.01</v>
      </c>
      <c r="K16" s="29">
        <v>15.24</v>
      </c>
      <c r="L16" s="29">
        <v>173.7251</v>
      </c>
      <c r="M16" s="19"/>
      <c r="N16" s="32"/>
      <c r="O16" s="20"/>
      <c r="P16" s="20"/>
      <c r="Q16" s="20"/>
      <c r="R16" s="20"/>
      <c r="S16" s="20"/>
      <c r="T16" s="20"/>
      <c r="U16" s="20"/>
    </row>
    <row r="17" spans="1:21" s="31" customFormat="1" ht="13.15" customHeight="1">
      <c r="A17" s="34" t="s">
        <v>581</v>
      </c>
      <c r="B17" s="35">
        <v>0.21529999999999999</v>
      </c>
      <c r="C17" s="36">
        <v>117764.07739999999</v>
      </c>
      <c r="D17" s="37">
        <v>76129.032699999996</v>
      </c>
      <c r="E17" s="37">
        <v>92248.214999999997</v>
      </c>
      <c r="F17" s="37">
        <v>155058.96100000001</v>
      </c>
      <c r="G17" s="37">
        <v>170324.22810000001</v>
      </c>
      <c r="H17" s="37">
        <v>122657.40760000001</v>
      </c>
      <c r="I17" s="38">
        <v>16.309999999999999</v>
      </c>
      <c r="J17" s="38">
        <v>37.020000000000003</v>
      </c>
      <c r="K17" s="38">
        <v>11.24</v>
      </c>
      <c r="L17" s="38">
        <v>174.35159999999999</v>
      </c>
      <c r="M17" s="19"/>
      <c r="N17" s="32"/>
      <c r="O17" s="20"/>
      <c r="P17" s="20"/>
      <c r="Q17" s="20"/>
      <c r="R17" s="20"/>
      <c r="S17" s="20"/>
      <c r="T17" s="20"/>
      <c r="U17" s="20"/>
    </row>
    <row r="18" spans="1:21" s="31" customFormat="1" ht="13.15" customHeight="1">
      <c r="A18" s="34" t="s">
        <v>582</v>
      </c>
      <c r="B18" s="35">
        <v>1.5286</v>
      </c>
      <c r="C18" s="36">
        <v>72637.364300000001</v>
      </c>
      <c r="D18" s="37">
        <v>52766.346299999997</v>
      </c>
      <c r="E18" s="37">
        <v>62522.690300000002</v>
      </c>
      <c r="F18" s="37">
        <v>88500.130799999999</v>
      </c>
      <c r="G18" s="37">
        <v>108349.7295</v>
      </c>
      <c r="H18" s="37">
        <v>77950.666800000006</v>
      </c>
      <c r="I18" s="38">
        <v>14.33</v>
      </c>
      <c r="J18" s="38">
        <v>29.19</v>
      </c>
      <c r="K18" s="38">
        <v>17.27</v>
      </c>
      <c r="L18" s="38">
        <v>173.62700000000001</v>
      </c>
      <c r="M18" s="19"/>
      <c r="N18" s="32"/>
      <c r="O18" s="20"/>
      <c r="P18" s="20"/>
      <c r="Q18" s="20"/>
      <c r="R18" s="20"/>
      <c r="S18" s="20"/>
      <c r="T18" s="20"/>
      <c r="U18" s="20"/>
    </row>
    <row r="19" spans="1:21" s="31" customFormat="1" ht="13.15" customHeight="1">
      <c r="A19" s="25" t="s">
        <v>583</v>
      </c>
      <c r="B19" s="26">
        <v>0.17480000000000001</v>
      </c>
      <c r="C19" s="27">
        <v>56612.7336</v>
      </c>
      <c r="D19" s="28">
        <v>33271.154900000001</v>
      </c>
      <c r="E19" s="28">
        <v>48647.451200000003</v>
      </c>
      <c r="F19" s="28">
        <v>68613.369200000001</v>
      </c>
      <c r="G19" s="28">
        <v>79907.008300000001</v>
      </c>
      <c r="H19" s="28">
        <v>57874.227500000001</v>
      </c>
      <c r="I19" s="29">
        <v>11.17</v>
      </c>
      <c r="J19" s="29">
        <v>26.64</v>
      </c>
      <c r="K19" s="29">
        <v>11</v>
      </c>
      <c r="L19" s="29">
        <v>174.67500000000001</v>
      </c>
      <c r="M19" s="19"/>
      <c r="N19" s="32"/>
      <c r="O19" s="20"/>
      <c r="P19" s="20"/>
      <c r="Q19" s="20"/>
      <c r="R19" s="20"/>
      <c r="S19" s="20"/>
      <c r="T19" s="20"/>
      <c r="U19" s="20"/>
    </row>
    <row r="20" spans="1:21" s="31" customFormat="1" ht="13.15" customHeight="1">
      <c r="A20" s="25" t="s">
        <v>92</v>
      </c>
      <c r="B20" s="26">
        <v>0.88970000000000005</v>
      </c>
      <c r="C20" s="27">
        <v>77315.035399999993</v>
      </c>
      <c r="D20" s="28">
        <v>45841.006500000003</v>
      </c>
      <c r="E20" s="28">
        <v>61992.6374</v>
      </c>
      <c r="F20" s="28">
        <v>98243.803400000004</v>
      </c>
      <c r="G20" s="28">
        <v>124065</v>
      </c>
      <c r="H20" s="28">
        <v>84054.773499999996</v>
      </c>
      <c r="I20" s="29">
        <v>17.809999999999999</v>
      </c>
      <c r="J20" s="29">
        <v>30.72</v>
      </c>
      <c r="K20" s="29">
        <v>11.11</v>
      </c>
      <c r="L20" s="29">
        <v>173.46950000000001</v>
      </c>
      <c r="M20" s="19"/>
      <c r="N20" s="32"/>
      <c r="O20" s="20"/>
      <c r="P20" s="20"/>
      <c r="Q20" s="20"/>
      <c r="R20" s="20"/>
      <c r="S20" s="20"/>
      <c r="T20" s="20"/>
      <c r="U20" s="20"/>
    </row>
    <row r="21" spans="1:21" s="31" customFormat="1" ht="13.15" customHeight="1">
      <c r="A21" s="34" t="s">
        <v>94</v>
      </c>
      <c r="B21" s="35">
        <v>0.38090000000000002</v>
      </c>
      <c r="C21" s="36">
        <v>85214.494600000005</v>
      </c>
      <c r="D21" s="37">
        <v>59321.754099999998</v>
      </c>
      <c r="E21" s="37">
        <v>72583.046700000006</v>
      </c>
      <c r="F21" s="37">
        <v>111554.0756</v>
      </c>
      <c r="G21" s="37">
        <v>151647.64350000001</v>
      </c>
      <c r="H21" s="37">
        <v>98524.961299999995</v>
      </c>
      <c r="I21" s="38">
        <v>21.02</v>
      </c>
      <c r="J21" s="38">
        <v>31.72</v>
      </c>
      <c r="K21" s="38">
        <v>11.06</v>
      </c>
      <c r="L21" s="38">
        <v>173.90610000000001</v>
      </c>
      <c r="M21" s="19"/>
      <c r="N21" s="32"/>
      <c r="O21" s="20"/>
      <c r="P21" s="20"/>
      <c r="Q21" s="20"/>
      <c r="R21" s="20"/>
      <c r="S21" s="20"/>
      <c r="T21" s="20"/>
      <c r="U21" s="20"/>
    </row>
    <row r="22" spans="1:21" s="31" customFormat="1" ht="13.15" customHeight="1">
      <c r="A22" s="34" t="s">
        <v>96</v>
      </c>
      <c r="B22" s="35">
        <v>0.34520000000000001</v>
      </c>
      <c r="C22" s="36">
        <v>75341.385699999999</v>
      </c>
      <c r="D22" s="37">
        <v>37209.967499999999</v>
      </c>
      <c r="E22" s="37">
        <v>53930.147900000004</v>
      </c>
      <c r="F22" s="37">
        <v>95282.158200000005</v>
      </c>
      <c r="G22" s="37">
        <v>110557.5612</v>
      </c>
      <c r="H22" s="37">
        <v>75246.694399999993</v>
      </c>
      <c r="I22" s="38">
        <v>15.01</v>
      </c>
      <c r="J22" s="38">
        <v>29.28</v>
      </c>
      <c r="K22" s="38">
        <v>11.31</v>
      </c>
      <c r="L22" s="38">
        <v>172.8235</v>
      </c>
      <c r="M22" s="19"/>
      <c r="N22" s="32"/>
      <c r="O22" s="20"/>
      <c r="P22" s="20"/>
      <c r="Q22" s="20"/>
      <c r="R22" s="20"/>
      <c r="S22" s="20"/>
      <c r="T22" s="20"/>
      <c r="U22" s="20"/>
    </row>
    <row r="23" spans="1:21" s="31" customFormat="1" ht="13.15" customHeight="1">
      <c r="A23" s="34" t="s">
        <v>584</v>
      </c>
      <c r="B23" s="35">
        <v>0.1537</v>
      </c>
      <c r="C23" s="36">
        <v>68492.029599999994</v>
      </c>
      <c r="D23" s="37">
        <v>45721.992599999998</v>
      </c>
      <c r="E23" s="37">
        <v>54684.56</v>
      </c>
      <c r="F23" s="37">
        <v>78222.899900000004</v>
      </c>
      <c r="G23" s="37">
        <v>90897.717099999994</v>
      </c>
      <c r="H23" s="37">
        <v>68355.681700000001</v>
      </c>
      <c r="I23" s="38">
        <v>13.43</v>
      </c>
      <c r="J23" s="38">
        <v>30.69</v>
      </c>
      <c r="K23" s="38">
        <v>10.86</v>
      </c>
      <c r="L23" s="38">
        <v>173.76849999999999</v>
      </c>
      <c r="M23" s="19"/>
      <c r="N23" s="32"/>
      <c r="O23" s="20"/>
      <c r="P23" s="20"/>
      <c r="Q23" s="20"/>
      <c r="R23" s="20"/>
      <c r="S23" s="20"/>
      <c r="T23" s="20"/>
      <c r="U23" s="20"/>
    </row>
    <row r="24" spans="1:21" s="31" customFormat="1" ht="13.15" customHeight="1">
      <c r="A24" s="25" t="s">
        <v>97</v>
      </c>
      <c r="B24" s="26">
        <v>1.3815</v>
      </c>
      <c r="C24" s="27">
        <v>63338.078399999999</v>
      </c>
      <c r="D24" s="28">
        <v>44376.7952</v>
      </c>
      <c r="E24" s="28">
        <v>51922.407500000001</v>
      </c>
      <c r="F24" s="28">
        <v>81069.698000000004</v>
      </c>
      <c r="G24" s="28">
        <v>101744.387</v>
      </c>
      <c r="H24" s="28">
        <v>69378.190300000002</v>
      </c>
      <c r="I24" s="29">
        <v>16.22</v>
      </c>
      <c r="J24" s="29">
        <v>27.22</v>
      </c>
      <c r="K24" s="29">
        <v>11.19</v>
      </c>
      <c r="L24" s="29">
        <v>173.69499999999999</v>
      </c>
      <c r="M24" s="19"/>
      <c r="N24" s="32"/>
      <c r="O24" s="20"/>
      <c r="P24" s="20"/>
      <c r="Q24" s="20"/>
      <c r="R24" s="20"/>
      <c r="S24" s="20"/>
      <c r="T24" s="20"/>
      <c r="U24" s="20"/>
    </row>
    <row r="25" spans="1:21" s="31" customFormat="1" ht="13.15" customHeight="1">
      <c r="A25" s="34" t="s">
        <v>98</v>
      </c>
      <c r="B25" s="35">
        <v>0.25609999999999999</v>
      </c>
      <c r="C25" s="36">
        <v>77237.3318</v>
      </c>
      <c r="D25" s="37">
        <v>51797.950400000002</v>
      </c>
      <c r="E25" s="37">
        <v>61749.108699999997</v>
      </c>
      <c r="F25" s="37">
        <v>99785.591499999995</v>
      </c>
      <c r="G25" s="37">
        <v>129523.63649999999</v>
      </c>
      <c r="H25" s="37">
        <v>86025.5193</v>
      </c>
      <c r="I25" s="38">
        <v>19.37</v>
      </c>
      <c r="J25" s="38">
        <v>30.81</v>
      </c>
      <c r="K25" s="38">
        <v>10.6</v>
      </c>
      <c r="L25" s="38">
        <v>174.27590000000001</v>
      </c>
      <c r="M25" s="19"/>
      <c r="N25" s="32"/>
      <c r="O25" s="20"/>
      <c r="P25" s="20"/>
      <c r="Q25" s="20"/>
      <c r="R25" s="20"/>
      <c r="S25" s="20"/>
      <c r="T25" s="20"/>
      <c r="U25" s="20"/>
    </row>
    <row r="26" spans="1:21" s="31" customFormat="1" ht="13.15" customHeight="1">
      <c r="A26" s="34" t="s">
        <v>99</v>
      </c>
      <c r="B26" s="35">
        <v>0.82609999999999995</v>
      </c>
      <c r="C26" s="36">
        <v>60985.436600000001</v>
      </c>
      <c r="D26" s="37">
        <v>43573.383999999998</v>
      </c>
      <c r="E26" s="37">
        <v>50406.062899999997</v>
      </c>
      <c r="F26" s="37">
        <v>77743.925600000002</v>
      </c>
      <c r="G26" s="37">
        <v>95878.793600000005</v>
      </c>
      <c r="H26" s="37">
        <v>66078.675000000003</v>
      </c>
      <c r="I26" s="38">
        <v>15.48</v>
      </c>
      <c r="J26" s="38">
        <v>25.94</v>
      </c>
      <c r="K26" s="38">
        <v>11.45</v>
      </c>
      <c r="L26" s="38">
        <v>173.392</v>
      </c>
      <c r="M26" s="19"/>
      <c r="N26" s="32"/>
      <c r="O26" s="20"/>
      <c r="P26" s="20"/>
      <c r="Q26" s="20"/>
      <c r="R26" s="20"/>
      <c r="S26" s="20"/>
      <c r="T26" s="20"/>
      <c r="U26" s="20"/>
    </row>
    <row r="27" spans="1:21" s="31" customFormat="1" ht="13.15" customHeight="1">
      <c r="A27" s="34" t="s">
        <v>100</v>
      </c>
      <c r="B27" s="35">
        <v>0.17560000000000001</v>
      </c>
      <c r="C27" s="36">
        <v>64936.779199999997</v>
      </c>
      <c r="D27" s="37">
        <v>43620.016600000003</v>
      </c>
      <c r="E27" s="37">
        <v>56081.000899999999</v>
      </c>
      <c r="F27" s="37">
        <v>74539.811000000002</v>
      </c>
      <c r="G27" s="37">
        <v>96947.693299999999</v>
      </c>
      <c r="H27" s="37">
        <v>68021.274600000004</v>
      </c>
      <c r="I27" s="38">
        <v>16.25</v>
      </c>
      <c r="J27" s="38">
        <v>27.02</v>
      </c>
      <c r="K27" s="38">
        <v>11.37</v>
      </c>
      <c r="L27" s="38">
        <v>173.73949999999999</v>
      </c>
      <c r="M27" s="19"/>
      <c r="N27" s="32"/>
      <c r="O27" s="20"/>
      <c r="P27" s="20"/>
      <c r="Q27" s="20"/>
      <c r="R27" s="20"/>
      <c r="S27" s="20"/>
      <c r="T27" s="20"/>
      <c r="U27" s="20"/>
    </row>
    <row r="28" spans="1:21" s="31" customFormat="1" ht="13.15" customHeight="1">
      <c r="A28" s="25" t="s">
        <v>101</v>
      </c>
      <c r="B28" s="26">
        <v>0.68030000000000002</v>
      </c>
      <c r="C28" s="27">
        <v>52358.233999999997</v>
      </c>
      <c r="D28" s="28">
        <v>42857.464599999999</v>
      </c>
      <c r="E28" s="28">
        <v>46958.971899999997</v>
      </c>
      <c r="F28" s="28">
        <v>68329.683199999999</v>
      </c>
      <c r="G28" s="28">
        <v>89237.282300000006</v>
      </c>
      <c r="H28" s="28">
        <v>61308.497499999998</v>
      </c>
      <c r="I28" s="29">
        <v>14.9</v>
      </c>
      <c r="J28" s="29">
        <v>24.78</v>
      </c>
      <c r="K28" s="29">
        <v>10.74</v>
      </c>
      <c r="L28" s="29">
        <v>172.00200000000001</v>
      </c>
      <c r="M28" s="19"/>
      <c r="N28" s="32"/>
      <c r="O28" s="20"/>
      <c r="P28" s="20"/>
      <c r="Q28" s="20"/>
      <c r="R28" s="20"/>
      <c r="S28" s="20"/>
      <c r="T28" s="20"/>
      <c r="U28" s="20"/>
    </row>
    <row r="29" spans="1:21" s="31" customFormat="1" ht="13.15" customHeight="1">
      <c r="A29" s="34" t="s">
        <v>102</v>
      </c>
      <c r="B29" s="35">
        <v>0.18629999999999999</v>
      </c>
      <c r="C29" s="36">
        <v>69037.564599999998</v>
      </c>
      <c r="D29" s="37">
        <v>48885.172700000003</v>
      </c>
      <c r="E29" s="37">
        <v>54959.405299999999</v>
      </c>
      <c r="F29" s="37">
        <v>82660.667700000005</v>
      </c>
      <c r="G29" s="37">
        <v>103329.4201</v>
      </c>
      <c r="H29" s="37">
        <v>72049.944799999997</v>
      </c>
      <c r="I29" s="38">
        <v>17.3</v>
      </c>
      <c r="J29" s="38">
        <v>27.72</v>
      </c>
      <c r="K29" s="38">
        <v>11.34</v>
      </c>
      <c r="L29" s="38">
        <v>174.33109999999999</v>
      </c>
      <c r="M29" s="19"/>
      <c r="N29" s="32"/>
      <c r="O29" s="20"/>
      <c r="P29" s="20"/>
      <c r="Q29" s="20"/>
      <c r="R29" s="20"/>
      <c r="S29" s="20"/>
      <c r="T29" s="20"/>
      <c r="U29" s="20"/>
    </row>
    <row r="30" spans="1:21" s="31" customFormat="1" ht="13.15" customHeight="1">
      <c r="A30" s="34" t="s">
        <v>585</v>
      </c>
      <c r="B30" s="35">
        <v>0.39200000000000002</v>
      </c>
      <c r="C30" s="36">
        <v>48452.718800000002</v>
      </c>
      <c r="D30" s="37">
        <v>41656.342799999999</v>
      </c>
      <c r="E30" s="37">
        <v>45376.092199999999</v>
      </c>
      <c r="F30" s="37">
        <v>53062.198100000001</v>
      </c>
      <c r="G30" s="37">
        <v>63164.597300000001</v>
      </c>
      <c r="H30" s="37">
        <v>50934.2742</v>
      </c>
      <c r="I30" s="38">
        <v>11.17</v>
      </c>
      <c r="J30" s="38">
        <v>20.97</v>
      </c>
      <c r="K30" s="38">
        <v>10.14</v>
      </c>
      <c r="L30" s="38">
        <v>170.57929999999999</v>
      </c>
      <c r="M30" s="19"/>
      <c r="N30" s="32"/>
      <c r="O30" s="20"/>
      <c r="P30" s="20"/>
      <c r="Q30" s="20"/>
      <c r="R30" s="20"/>
      <c r="S30" s="20"/>
      <c r="T30" s="20"/>
      <c r="U30" s="20"/>
    </row>
    <row r="31" spans="1:21" s="31" customFormat="1" ht="13.15" customHeight="1">
      <c r="A31" s="25" t="s">
        <v>103</v>
      </c>
      <c r="B31" s="26">
        <v>2.3531</v>
      </c>
      <c r="C31" s="27">
        <v>62682.2212</v>
      </c>
      <c r="D31" s="28">
        <v>43564.288800000002</v>
      </c>
      <c r="E31" s="28">
        <v>51039.371599999999</v>
      </c>
      <c r="F31" s="28">
        <v>78901.778099999996</v>
      </c>
      <c r="G31" s="28">
        <v>96762.570900000006</v>
      </c>
      <c r="H31" s="28">
        <v>66910.578699999998</v>
      </c>
      <c r="I31" s="29">
        <v>14.74</v>
      </c>
      <c r="J31" s="29">
        <v>27.44</v>
      </c>
      <c r="K31" s="29">
        <v>11.68</v>
      </c>
      <c r="L31" s="29">
        <v>174.34180000000001</v>
      </c>
      <c r="M31" s="19"/>
      <c r="N31" s="32"/>
      <c r="O31" s="20"/>
      <c r="P31" s="20"/>
      <c r="Q31" s="20"/>
      <c r="R31" s="20"/>
      <c r="S31" s="20"/>
      <c r="T31" s="20"/>
      <c r="U31" s="20"/>
    </row>
    <row r="32" spans="1:21" s="31" customFormat="1" ht="13.15" customHeight="1">
      <c r="A32" s="34" t="s">
        <v>586</v>
      </c>
      <c r="B32" s="35">
        <v>0.66400000000000003</v>
      </c>
      <c r="C32" s="36">
        <v>63628.095800000003</v>
      </c>
      <c r="D32" s="37">
        <v>44330.429799999998</v>
      </c>
      <c r="E32" s="37">
        <v>52733.275699999998</v>
      </c>
      <c r="F32" s="37">
        <v>80880.605899999995</v>
      </c>
      <c r="G32" s="37">
        <v>99382.282099999997</v>
      </c>
      <c r="H32" s="37">
        <v>68831.936400000006</v>
      </c>
      <c r="I32" s="38">
        <v>15.82</v>
      </c>
      <c r="J32" s="38">
        <v>27.24</v>
      </c>
      <c r="K32" s="38">
        <v>12.76</v>
      </c>
      <c r="L32" s="38">
        <v>174.3826</v>
      </c>
      <c r="M32" s="19"/>
      <c r="N32" s="32"/>
      <c r="O32" s="20"/>
      <c r="P32" s="20"/>
      <c r="Q32" s="20"/>
      <c r="R32" s="20"/>
      <c r="S32" s="20"/>
      <c r="T32" s="20"/>
      <c r="U32" s="20"/>
    </row>
    <row r="33" spans="1:21" s="31" customFormat="1" ht="13.15" customHeight="1">
      <c r="A33" s="34" t="s">
        <v>587</v>
      </c>
      <c r="B33" s="35">
        <v>0.42580000000000001</v>
      </c>
      <c r="C33" s="36">
        <v>66106.915599999993</v>
      </c>
      <c r="D33" s="37">
        <v>44746.302100000001</v>
      </c>
      <c r="E33" s="37">
        <v>53078.892599999999</v>
      </c>
      <c r="F33" s="37">
        <v>84966.323600000003</v>
      </c>
      <c r="G33" s="37">
        <v>103114.1637</v>
      </c>
      <c r="H33" s="37">
        <v>70691.636899999998</v>
      </c>
      <c r="I33" s="38">
        <v>13.54</v>
      </c>
      <c r="J33" s="38">
        <v>28.09</v>
      </c>
      <c r="K33" s="38">
        <v>11.24</v>
      </c>
      <c r="L33" s="38">
        <v>174.75630000000001</v>
      </c>
      <c r="M33" s="19"/>
      <c r="N33" s="32"/>
      <c r="O33" s="20"/>
      <c r="P33" s="20"/>
      <c r="Q33" s="20"/>
      <c r="R33" s="20"/>
      <c r="S33" s="20"/>
      <c r="T33" s="20"/>
      <c r="U33" s="20"/>
    </row>
    <row r="34" spans="1:21" s="31" customFormat="1" ht="13.15" customHeight="1">
      <c r="A34" s="25" t="s">
        <v>105</v>
      </c>
      <c r="B34" s="26">
        <v>0.18160000000000001</v>
      </c>
      <c r="C34" s="27">
        <v>58814.554100000001</v>
      </c>
      <c r="D34" s="28">
        <v>34968.166499999999</v>
      </c>
      <c r="E34" s="28">
        <v>43439.301700000004</v>
      </c>
      <c r="F34" s="28">
        <v>73152.040399999998</v>
      </c>
      <c r="G34" s="28">
        <v>89470.949500000002</v>
      </c>
      <c r="H34" s="28">
        <v>61092.945200000002</v>
      </c>
      <c r="I34" s="29">
        <v>14.09</v>
      </c>
      <c r="J34" s="29">
        <v>27.3</v>
      </c>
      <c r="K34" s="29">
        <v>10.88</v>
      </c>
      <c r="L34" s="29">
        <v>174.43039999999999</v>
      </c>
      <c r="M34" s="19"/>
      <c r="N34" s="32"/>
      <c r="O34" s="20"/>
      <c r="P34" s="20"/>
      <c r="Q34" s="20"/>
      <c r="R34" s="20"/>
      <c r="S34" s="20"/>
      <c r="T34" s="20"/>
      <c r="U34" s="20"/>
    </row>
    <row r="35" spans="1:21" s="31" customFormat="1" ht="13.15" customHeight="1">
      <c r="A35" s="25" t="s">
        <v>110</v>
      </c>
      <c r="B35" s="26">
        <v>0.2233</v>
      </c>
      <c r="C35" s="27">
        <v>67001.896399999998</v>
      </c>
      <c r="D35" s="28">
        <v>45395.649400000002</v>
      </c>
      <c r="E35" s="28">
        <v>51813.5049</v>
      </c>
      <c r="F35" s="28">
        <v>87859.294899999994</v>
      </c>
      <c r="G35" s="28">
        <v>109990.0729</v>
      </c>
      <c r="H35" s="28">
        <v>73428.790699999998</v>
      </c>
      <c r="I35" s="29">
        <v>15.72</v>
      </c>
      <c r="J35" s="29">
        <v>27.87</v>
      </c>
      <c r="K35" s="29">
        <v>10.61</v>
      </c>
      <c r="L35" s="29">
        <v>174.22200000000001</v>
      </c>
      <c r="M35" s="19"/>
      <c r="N35" s="32"/>
      <c r="O35" s="20"/>
      <c r="P35" s="20"/>
      <c r="Q35" s="20"/>
      <c r="R35" s="20"/>
      <c r="S35" s="20"/>
      <c r="T35" s="20"/>
      <c r="U35" s="20"/>
    </row>
    <row r="36" spans="1:21" s="31" customFormat="1" ht="13.15" customHeight="1">
      <c r="A36" s="25" t="s">
        <v>112</v>
      </c>
      <c r="B36" s="26">
        <v>0.59</v>
      </c>
      <c r="C36" s="27">
        <v>66077.325599999996</v>
      </c>
      <c r="D36" s="28">
        <v>46314.035499999998</v>
      </c>
      <c r="E36" s="28">
        <v>52783.839099999997</v>
      </c>
      <c r="F36" s="28">
        <v>80352.055800000002</v>
      </c>
      <c r="G36" s="28">
        <v>101519.6302</v>
      </c>
      <c r="H36" s="28">
        <v>69386.666200000007</v>
      </c>
      <c r="I36" s="29">
        <v>13.58</v>
      </c>
      <c r="J36" s="29">
        <v>26.08</v>
      </c>
      <c r="K36" s="29">
        <v>11.01</v>
      </c>
      <c r="L36" s="29">
        <v>174.30350000000001</v>
      </c>
      <c r="M36" s="19"/>
      <c r="N36" s="32"/>
      <c r="O36" s="20"/>
      <c r="P36" s="20"/>
      <c r="Q36" s="20"/>
      <c r="R36" s="20"/>
      <c r="S36" s="20"/>
      <c r="T36" s="20"/>
      <c r="U36" s="20"/>
    </row>
    <row r="37" spans="1:21" s="31" customFormat="1" ht="13.15" customHeight="1">
      <c r="A37" s="34" t="s">
        <v>113</v>
      </c>
      <c r="B37" s="35">
        <v>0.17430000000000001</v>
      </c>
      <c r="C37" s="36">
        <v>63682.635399999999</v>
      </c>
      <c r="D37" s="37">
        <v>48314.282399999996</v>
      </c>
      <c r="E37" s="37">
        <v>53994.378599999996</v>
      </c>
      <c r="F37" s="37">
        <v>73133.782300000006</v>
      </c>
      <c r="G37" s="37">
        <v>88453.41</v>
      </c>
      <c r="H37" s="37">
        <v>67062.915999999997</v>
      </c>
      <c r="I37" s="38">
        <v>15.29</v>
      </c>
      <c r="J37" s="38">
        <v>24.66</v>
      </c>
      <c r="K37" s="38">
        <v>10.69</v>
      </c>
      <c r="L37" s="38">
        <v>174.64320000000001</v>
      </c>
      <c r="M37" s="19"/>
      <c r="N37" s="32"/>
      <c r="O37" s="20"/>
      <c r="P37" s="20"/>
      <c r="Q37" s="20"/>
      <c r="R37" s="20"/>
      <c r="S37" s="20"/>
      <c r="T37" s="20"/>
      <c r="U37" s="20"/>
    </row>
    <row r="38" spans="1:21" s="31" customFormat="1" ht="13.15" customHeight="1">
      <c r="A38" s="34" t="s">
        <v>588</v>
      </c>
      <c r="B38" s="35">
        <v>0.3377</v>
      </c>
      <c r="C38" s="36">
        <v>70765.047200000001</v>
      </c>
      <c r="D38" s="37">
        <v>47798.493900000001</v>
      </c>
      <c r="E38" s="37">
        <v>55893.820200000002</v>
      </c>
      <c r="F38" s="37">
        <v>84954.643400000001</v>
      </c>
      <c r="G38" s="37">
        <v>105358.8631</v>
      </c>
      <c r="H38" s="37">
        <v>73531.4329</v>
      </c>
      <c r="I38" s="38">
        <v>13.42</v>
      </c>
      <c r="J38" s="38">
        <v>26.71</v>
      </c>
      <c r="K38" s="38">
        <v>11.3</v>
      </c>
      <c r="L38" s="38">
        <v>174.17580000000001</v>
      </c>
      <c r="M38" s="19"/>
      <c r="N38" s="32"/>
      <c r="O38" s="20"/>
      <c r="P38" s="20"/>
      <c r="Q38" s="20"/>
      <c r="R38" s="20"/>
      <c r="S38" s="20"/>
      <c r="T38" s="20"/>
      <c r="U38" s="20"/>
    </row>
    <row r="39" spans="1:21" s="31" customFormat="1" ht="13.15" customHeight="1">
      <c r="A39" s="25" t="s">
        <v>119</v>
      </c>
      <c r="B39" s="26">
        <v>0.18210000000000001</v>
      </c>
      <c r="C39" s="27">
        <v>52471.330699999999</v>
      </c>
      <c r="D39" s="28">
        <v>36008.8361</v>
      </c>
      <c r="E39" s="28">
        <v>43707.829299999998</v>
      </c>
      <c r="F39" s="28">
        <v>65084.153299999998</v>
      </c>
      <c r="G39" s="28">
        <v>76723.716199999995</v>
      </c>
      <c r="H39" s="28">
        <v>55542.991999999998</v>
      </c>
      <c r="I39" s="29">
        <v>14.73</v>
      </c>
      <c r="J39" s="29">
        <v>23.17</v>
      </c>
      <c r="K39" s="29">
        <v>10.58</v>
      </c>
      <c r="L39" s="29">
        <v>174.30770000000001</v>
      </c>
      <c r="M39" s="19"/>
      <c r="N39" s="32"/>
      <c r="O39" s="20"/>
      <c r="P39" s="20"/>
      <c r="Q39" s="20"/>
      <c r="R39" s="20"/>
      <c r="S39" s="20"/>
      <c r="T39" s="20"/>
      <c r="U39" s="20"/>
    </row>
    <row r="40" spans="1:21" s="31" customFormat="1" ht="13.15" customHeight="1">
      <c r="A40" s="25" t="s">
        <v>121</v>
      </c>
      <c r="B40" s="26">
        <v>0.34139999999999998</v>
      </c>
      <c r="C40" s="27">
        <v>59434.999600000003</v>
      </c>
      <c r="D40" s="28">
        <v>38224.106</v>
      </c>
      <c r="E40" s="28">
        <v>46771.215600000003</v>
      </c>
      <c r="F40" s="28">
        <v>73099.322899999999</v>
      </c>
      <c r="G40" s="28">
        <v>95422.540900000007</v>
      </c>
      <c r="H40" s="28">
        <v>63661.087599999999</v>
      </c>
      <c r="I40" s="29">
        <v>14.57</v>
      </c>
      <c r="J40" s="29">
        <v>27.35</v>
      </c>
      <c r="K40" s="29">
        <v>10.78</v>
      </c>
      <c r="L40" s="29">
        <v>175.12950000000001</v>
      </c>
      <c r="M40" s="19"/>
      <c r="N40" s="32"/>
      <c r="O40" s="20"/>
      <c r="P40" s="20"/>
      <c r="Q40" s="20"/>
      <c r="R40" s="20"/>
      <c r="S40" s="20"/>
      <c r="T40" s="20"/>
      <c r="U40" s="20"/>
    </row>
    <row r="41" spans="1:21" s="31" customFormat="1" ht="13.15" customHeight="1">
      <c r="A41" s="34" t="s">
        <v>124</v>
      </c>
      <c r="B41" s="35">
        <v>0.2485</v>
      </c>
      <c r="C41" s="36">
        <v>63246.433400000002</v>
      </c>
      <c r="D41" s="37">
        <v>41314.612500000003</v>
      </c>
      <c r="E41" s="37">
        <v>50324.267800000001</v>
      </c>
      <c r="F41" s="37">
        <v>75875.102100000004</v>
      </c>
      <c r="G41" s="37">
        <v>95422.540900000007</v>
      </c>
      <c r="H41" s="37">
        <v>66459.592399999994</v>
      </c>
      <c r="I41" s="38">
        <v>14.43</v>
      </c>
      <c r="J41" s="38">
        <v>28.33</v>
      </c>
      <c r="K41" s="38">
        <v>10.88</v>
      </c>
      <c r="L41" s="38">
        <v>174.7689</v>
      </c>
      <c r="M41" s="19"/>
      <c r="N41" s="32"/>
      <c r="O41" s="20"/>
      <c r="P41" s="20"/>
      <c r="Q41" s="20"/>
      <c r="R41" s="20"/>
      <c r="S41" s="20"/>
      <c r="T41" s="20"/>
      <c r="U41" s="20"/>
    </row>
    <row r="42" spans="1:21" s="31" customFormat="1" ht="13.15" customHeight="1">
      <c r="A42" s="25" t="s">
        <v>126</v>
      </c>
      <c r="B42" s="26">
        <v>0.42020000000000002</v>
      </c>
      <c r="C42" s="27">
        <v>68350.393500000006</v>
      </c>
      <c r="D42" s="28">
        <v>45361.7641</v>
      </c>
      <c r="E42" s="28">
        <v>54070.509899999997</v>
      </c>
      <c r="F42" s="28">
        <v>83851.087</v>
      </c>
      <c r="G42" s="28">
        <v>104311.6623</v>
      </c>
      <c r="H42" s="28">
        <v>71470.869699999996</v>
      </c>
      <c r="I42" s="29">
        <v>14.49</v>
      </c>
      <c r="J42" s="29">
        <v>27.66</v>
      </c>
      <c r="K42" s="29">
        <v>10.81</v>
      </c>
      <c r="L42" s="29">
        <v>174.77260000000001</v>
      </c>
      <c r="M42" s="19"/>
      <c r="N42" s="32"/>
      <c r="O42" s="20"/>
      <c r="P42" s="20"/>
      <c r="Q42" s="20"/>
      <c r="R42" s="20"/>
      <c r="S42" s="20"/>
      <c r="T42" s="20"/>
      <c r="U42" s="20"/>
    </row>
    <row r="43" spans="1:21" s="31" customFormat="1" ht="13.15" customHeight="1">
      <c r="A43" s="34" t="s">
        <v>127</v>
      </c>
      <c r="B43" s="35">
        <v>0.2833</v>
      </c>
      <c r="C43" s="36">
        <v>66068.513800000001</v>
      </c>
      <c r="D43" s="37">
        <v>45361.7641</v>
      </c>
      <c r="E43" s="37">
        <v>52276.724099999999</v>
      </c>
      <c r="F43" s="37">
        <v>83300.501600000003</v>
      </c>
      <c r="G43" s="37">
        <v>104311.6623</v>
      </c>
      <c r="H43" s="37">
        <v>70000.198399999994</v>
      </c>
      <c r="I43" s="38">
        <v>14.26</v>
      </c>
      <c r="J43" s="38">
        <v>27.33</v>
      </c>
      <c r="K43" s="38">
        <v>10.45</v>
      </c>
      <c r="L43" s="38">
        <v>174.56399999999999</v>
      </c>
      <c r="M43" s="19"/>
      <c r="N43" s="32"/>
      <c r="O43" s="20"/>
      <c r="P43" s="20"/>
      <c r="Q43" s="20"/>
      <c r="R43" s="20"/>
      <c r="S43" s="20"/>
      <c r="T43" s="20"/>
      <c r="U43" s="20"/>
    </row>
    <row r="44" spans="1:21" s="31" customFormat="1" ht="13.15" customHeight="1">
      <c r="A44" s="25" t="s">
        <v>128</v>
      </c>
      <c r="B44" s="26">
        <v>3.6858</v>
      </c>
      <c r="C44" s="27">
        <v>57420.842799999999</v>
      </c>
      <c r="D44" s="28">
        <v>46299.103199999998</v>
      </c>
      <c r="E44" s="28">
        <v>51123.1325</v>
      </c>
      <c r="F44" s="28">
        <v>63977.812899999997</v>
      </c>
      <c r="G44" s="28">
        <v>70283.849400000006</v>
      </c>
      <c r="H44" s="28">
        <v>58034.893300000003</v>
      </c>
      <c r="I44" s="29">
        <v>13.61</v>
      </c>
      <c r="J44" s="29">
        <v>18.77</v>
      </c>
      <c r="K44" s="29">
        <v>16.059999999999999</v>
      </c>
      <c r="L44" s="29">
        <v>174.27950000000001</v>
      </c>
      <c r="M44" s="19"/>
      <c r="N44" s="32"/>
      <c r="O44" s="20"/>
      <c r="P44" s="20"/>
      <c r="Q44" s="20"/>
      <c r="R44" s="20"/>
      <c r="S44" s="20"/>
      <c r="T44" s="20"/>
      <c r="U44" s="20"/>
    </row>
    <row r="45" spans="1:21" s="31" customFormat="1" ht="13.15" customHeight="1">
      <c r="A45" s="34" t="s">
        <v>589</v>
      </c>
      <c r="B45" s="35">
        <v>2.6042000000000001</v>
      </c>
      <c r="C45" s="36">
        <v>56442.198199999999</v>
      </c>
      <c r="D45" s="37">
        <v>45592.105900000002</v>
      </c>
      <c r="E45" s="37">
        <v>50088.996200000001</v>
      </c>
      <c r="F45" s="37">
        <v>63219.367200000001</v>
      </c>
      <c r="G45" s="37">
        <v>69839.534499999994</v>
      </c>
      <c r="H45" s="37">
        <v>57251.050900000002</v>
      </c>
      <c r="I45" s="38">
        <v>13.89</v>
      </c>
      <c r="J45" s="38">
        <v>18.010000000000002</v>
      </c>
      <c r="K45" s="38">
        <v>16.16</v>
      </c>
      <c r="L45" s="38">
        <v>174.30959999999999</v>
      </c>
      <c r="M45" s="19"/>
      <c r="N45" s="32"/>
      <c r="O45" s="20"/>
      <c r="P45" s="20"/>
      <c r="Q45" s="20"/>
      <c r="R45" s="20"/>
      <c r="S45" s="20"/>
      <c r="T45" s="20"/>
      <c r="U45" s="20"/>
    </row>
    <row r="46" spans="1:21" s="31" customFormat="1" ht="13.15" customHeight="1">
      <c r="A46" s="34" t="s">
        <v>590</v>
      </c>
      <c r="B46" s="35">
        <v>0.3236</v>
      </c>
      <c r="C46" s="36">
        <v>60146.5144</v>
      </c>
      <c r="D46" s="37">
        <v>43803.0291</v>
      </c>
      <c r="E46" s="37">
        <v>52567.814299999998</v>
      </c>
      <c r="F46" s="37">
        <v>67088.265799999994</v>
      </c>
      <c r="G46" s="37">
        <v>74907.334900000002</v>
      </c>
      <c r="H46" s="37">
        <v>60099.355000000003</v>
      </c>
      <c r="I46" s="38">
        <v>12.28</v>
      </c>
      <c r="J46" s="38">
        <v>21.59</v>
      </c>
      <c r="K46" s="38">
        <v>15.27</v>
      </c>
      <c r="L46" s="38">
        <v>174.35130000000001</v>
      </c>
      <c r="M46" s="19"/>
      <c r="N46" s="32"/>
      <c r="O46" s="20"/>
      <c r="P46" s="20"/>
      <c r="Q46" s="20"/>
      <c r="R46" s="20"/>
      <c r="S46" s="20"/>
      <c r="T46" s="20"/>
      <c r="U46" s="20"/>
    </row>
    <row r="47" spans="1:21" s="31" customFormat="1" ht="13.15" customHeight="1">
      <c r="A47" s="25" t="s">
        <v>130</v>
      </c>
      <c r="B47" s="26">
        <v>1.2385999999999999</v>
      </c>
      <c r="C47" s="27">
        <v>89632.906499999997</v>
      </c>
      <c r="D47" s="28">
        <v>60036.795100000003</v>
      </c>
      <c r="E47" s="28">
        <v>72343.539399999994</v>
      </c>
      <c r="F47" s="28">
        <v>122470.4868</v>
      </c>
      <c r="G47" s="28">
        <v>169905.10569999999</v>
      </c>
      <c r="H47" s="28">
        <v>103676.42509999999</v>
      </c>
      <c r="I47" s="29">
        <v>16.670000000000002</v>
      </c>
      <c r="J47" s="29">
        <v>28.76</v>
      </c>
      <c r="K47" s="29">
        <v>10.06</v>
      </c>
      <c r="L47" s="29">
        <v>180.71510000000001</v>
      </c>
      <c r="M47" s="19"/>
      <c r="N47" s="32"/>
      <c r="O47" s="20"/>
      <c r="P47" s="20"/>
      <c r="Q47" s="20"/>
      <c r="R47" s="20"/>
      <c r="S47" s="20"/>
      <c r="T47" s="20"/>
      <c r="U47" s="20"/>
    </row>
    <row r="48" spans="1:21" s="31" customFormat="1" ht="13.15" customHeight="1">
      <c r="A48" s="34" t="s">
        <v>131</v>
      </c>
      <c r="B48" s="35">
        <v>0.38490000000000002</v>
      </c>
      <c r="C48" s="36">
        <v>135836.3058</v>
      </c>
      <c r="D48" s="37">
        <v>96497.970499999996</v>
      </c>
      <c r="E48" s="37">
        <v>111419.105</v>
      </c>
      <c r="F48" s="37">
        <v>173487.0325</v>
      </c>
      <c r="G48" s="37">
        <v>207144.4768</v>
      </c>
      <c r="H48" s="37">
        <v>146682.32089999999</v>
      </c>
      <c r="I48" s="38">
        <v>16.440000000000001</v>
      </c>
      <c r="J48" s="38">
        <v>32.369999999999997</v>
      </c>
      <c r="K48" s="38">
        <v>9.52</v>
      </c>
      <c r="L48" s="38">
        <v>186.59690000000001</v>
      </c>
      <c r="M48" s="19"/>
      <c r="N48" s="32"/>
      <c r="O48" s="20"/>
      <c r="P48" s="20"/>
      <c r="Q48" s="20"/>
      <c r="R48" s="20"/>
      <c r="S48" s="20"/>
      <c r="T48" s="20"/>
      <c r="U48" s="20"/>
    </row>
    <row r="49" spans="1:21" s="31" customFormat="1" ht="13.15" customHeight="1">
      <c r="A49" s="34" t="s">
        <v>591</v>
      </c>
      <c r="B49" s="35">
        <v>0.43359999999999999</v>
      </c>
      <c r="C49" s="36">
        <v>77428.854099999997</v>
      </c>
      <c r="D49" s="37">
        <v>58614.813600000001</v>
      </c>
      <c r="E49" s="37">
        <v>67015.629799999995</v>
      </c>
      <c r="F49" s="37">
        <v>87054.477199999994</v>
      </c>
      <c r="G49" s="37">
        <v>97267.982000000004</v>
      </c>
      <c r="H49" s="37">
        <v>77653.952799999999</v>
      </c>
      <c r="I49" s="38">
        <v>15.28</v>
      </c>
      <c r="J49" s="38">
        <v>23.79</v>
      </c>
      <c r="K49" s="38">
        <v>10.49</v>
      </c>
      <c r="L49" s="38">
        <v>177.8663</v>
      </c>
      <c r="M49" s="19"/>
      <c r="N49" s="32"/>
      <c r="O49" s="20"/>
      <c r="P49" s="20"/>
      <c r="Q49" s="20"/>
      <c r="R49" s="20"/>
      <c r="S49" s="20"/>
      <c r="T49" s="20"/>
      <c r="U49" s="20"/>
    </row>
    <row r="50" spans="1:21" s="31" customFormat="1" ht="13.15" customHeight="1">
      <c r="A50" s="25" t="s">
        <v>132</v>
      </c>
      <c r="B50" s="26">
        <v>0.433</v>
      </c>
      <c r="C50" s="27">
        <v>55970.2166</v>
      </c>
      <c r="D50" s="28">
        <v>41833.212599999999</v>
      </c>
      <c r="E50" s="28">
        <v>47361.513200000001</v>
      </c>
      <c r="F50" s="28">
        <v>67674.210500000001</v>
      </c>
      <c r="G50" s="28">
        <v>81142.885500000004</v>
      </c>
      <c r="H50" s="28">
        <v>58660.935100000002</v>
      </c>
      <c r="I50" s="29">
        <v>14.17</v>
      </c>
      <c r="J50" s="29">
        <v>22.3</v>
      </c>
      <c r="K50" s="29">
        <v>11.2</v>
      </c>
      <c r="L50" s="29">
        <v>173.43260000000001</v>
      </c>
      <c r="M50" s="19"/>
      <c r="N50" s="32"/>
      <c r="O50" s="20"/>
      <c r="P50" s="20"/>
      <c r="Q50" s="20"/>
      <c r="R50" s="20"/>
      <c r="S50" s="20"/>
      <c r="T50" s="20"/>
      <c r="U50" s="20"/>
    </row>
    <row r="51" spans="1:21" s="31" customFormat="1" ht="13.15" customHeight="1">
      <c r="A51" s="34" t="s">
        <v>592</v>
      </c>
      <c r="B51" s="35">
        <v>0.15310000000000001</v>
      </c>
      <c r="C51" s="36">
        <v>48805.249199999998</v>
      </c>
      <c r="D51" s="37">
        <v>39143.539100000002</v>
      </c>
      <c r="E51" s="37">
        <v>45387.828600000001</v>
      </c>
      <c r="F51" s="37">
        <v>59575.821900000003</v>
      </c>
      <c r="G51" s="37">
        <v>73608.588300000003</v>
      </c>
      <c r="H51" s="37">
        <v>53672.6662</v>
      </c>
      <c r="I51" s="38">
        <v>12.47</v>
      </c>
      <c r="J51" s="38">
        <v>22.01</v>
      </c>
      <c r="K51" s="38">
        <v>10.5</v>
      </c>
      <c r="L51" s="38">
        <v>172.2345</v>
      </c>
      <c r="M51" s="19"/>
      <c r="N51" s="32"/>
      <c r="O51" s="20"/>
      <c r="P51" s="20"/>
      <c r="Q51" s="20"/>
      <c r="R51" s="20"/>
      <c r="S51" s="20"/>
      <c r="T51" s="20"/>
      <c r="U51" s="20"/>
    </row>
    <row r="52" spans="1:21" s="31" customFormat="1" ht="13.15" customHeight="1">
      <c r="A52" s="25" t="s">
        <v>133</v>
      </c>
      <c r="B52" s="26">
        <v>0.86460000000000004</v>
      </c>
      <c r="C52" s="27">
        <v>62195.564100000003</v>
      </c>
      <c r="D52" s="28">
        <v>44222.969299999997</v>
      </c>
      <c r="E52" s="28">
        <v>49568.674599999998</v>
      </c>
      <c r="F52" s="28">
        <v>81897.9905</v>
      </c>
      <c r="G52" s="28">
        <v>94600.491999999998</v>
      </c>
      <c r="H52" s="28">
        <v>66795.732600000003</v>
      </c>
      <c r="I52" s="29">
        <v>12.74</v>
      </c>
      <c r="J52" s="29">
        <v>26.22</v>
      </c>
      <c r="K52" s="29">
        <v>11.79</v>
      </c>
      <c r="L52" s="29">
        <v>173.3552</v>
      </c>
      <c r="M52" s="19"/>
      <c r="N52" s="32"/>
      <c r="O52" s="20"/>
      <c r="P52" s="20"/>
      <c r="Q52" s="20"/>
      <c r="R52" s="20"/>
      <c r="S52" s="20"/>
      <c r="T52" s="20"/>
      <c r="U52" s="20"/>
    </row>
    <row r="53" spans="1:21" s="31" customFormat="1" ht="13.15" customHeight="1">
      <c r="A53" s="34" t="s">
        <v>593</v>
      </c>
      <c r="B53" s="35">
        <v>0.52490000000000003</v>
      </c>
      <c r="C53" s="36">
        <v>53353.667500000003</v>
      </c>
      <c r="D53" s="37">
        <v>42855.534</v>
      </c>
      <c r="E53" s="37">
        <v>47690.0268</v>
      </c>
      <c r="F53" s="37">
        <v>72563.9951</v>
      </c>
      <c r="G53" s="37">
        <v>94682.879799999995</v>
      </c>
      <c r="H53" s="37">
        <v>62022.362200000003</v>
      </c>
      <c r="I53" s="38">
        <v>11.99</v>
      </c>
      <c r="J53" s="38">
        <v>23.53</v>
      </c>
      <c r="K53" s="38">
        <v>10.49</v>
      </c>
      <c r="L53" s="38">
        <v>172.8631</v>
      </c>
      <c r="M53" s="19"/>
      <c r="N53" s="32"/>
      <c r="O53" s="20"/>
      <c r="P53" s="20"/>
      <c r="Q53" s="20"/>
      <c r="R53" s="20"/>
      <c r="S53" s="20"/>
      <c r="T53" s="20"/>
      <c r="U53" s="20"/>
    </row>
    <row r="54" spans="1:21" s="31" customFormat="1" ht="13.15" customHeight="1">
      <c r="A54" s="34" t="s">
        <v>594</v>
      </c>
      <c r="B54" s="35">
        <v>0.29749999999999999</v>
      </c>
      <c r="C54" s="36">
        <v>77134.055900000007</v>
      </c>
      <c r="D54" s="37">
        <v>51064.877899999999</v>
      </c>
      <c r="E54" s="37">
        <v>62195.564100000003</v>
      </c>
      <c r="F54" s="37">
        <v>86022.073699999994</v>
      </c>
      <c r="G54" s="37">
        <v>94376.902100000007</v>
      </c>
      <c r="H54" s="37">
        <v>75148.969500000007</v>
      </c>
      <c r="I54" s="38">
        <v>13.73</v>
      </c>
      <c r="J54" s="38">
        <v>30.06</v>
      </c>
      <c r="K54" s="38">
        <v>13.72</v>
      </c>
      <c r="L54" s="38">
        <v>174.0839</v>
      </c>
      <c r="M54" s="19"/>
      <c r="N54" s="32"/>
      <c r="O54" s="20"/>
      <c r="P54" s="20"/>
      <c r="Q54" s="20"/>
      <c r="R54" s="20"/>
      <c r="S54" s="20"/>
      <c r="T54" s="20"/>
      <c r="U54" s="20"/>
    </row>
    <row r="55" spans="1:21" s="31" customFormat="1" ht="13.15" customHeight="1">
      <c r="A55" s="25" t="s">
        <v>134</v>
      </c>
      <c r="B55" s="26">
        <v>9.2447999999999997</v>
      </c>
      <c r="C55" s="27">
        <v>74296.639200000005</v>
      </c>
      <c r="D55" s="28">
        <v>58487.991499999996</v>
      </c>
      <c r="E55" s="28">
        <v>65876.452499999999</v>
      </c>
      <c r="F55" s="28">
        <v>84193.789199999999</v>
      </c>
      <c r="G55" s="28">
        <v>94059.120800000004</v>
      </c>
      <c r="H55" s="28">
        <v>75582.752999999997</v>
      </c>
      <c r="I55" s="29">
        <v>16.34</v>
      </c>
      <c r="J55" s="29">
        <v>22.53</v>
      </c>
      <c r="K55" s="29">
        <v>15.95</v>
      </c>
      <c r="L55" s="29">
        <v>174.30199999999999</v>
      </c>
      <c r="M55" s="19"/>
      <c r="N55" s="32"/>
      <c r="O55" s="20"/>
      <c r="P55" s="20"/>
      <c r="Q55" s="20"/>
      <c r="R55" s="20"/>
      <c r="S55" s="20"/>
      <c r="T55" s="20"/>
      <c r="U55" s="20"/>
    </row>
    <row r="56" spans="1:21" s="31" customFormat="1" ht="13.15" customHeight="1">
      <c r="A56" s="34" t="s">
        <v>595</v>
      </c>
      <c r="B56" s="35">
        <v>5.7320000000000002</v>
      </c>
      <c r="C56" s="36">
        <v>73498.094200000007</v>
      </c>
      <c r="D56" s="37">
        <v>59302.142500000002</v>
      </c>
      <c r="E56" s="37">
        <v>65867.617400000003</v>
      </c>
      <c r="F56" s="37">
        <v>82468.437000000005</v>
      </c>
      <c r="G56" s="37">
        <v>92389.037899999996</v>
      </c>
      <c r="H56" s="37">
        <v>74854.868300000002</v>
      </c>
      <c r="I56" s="38">
        <v>16.23</v>
      </c>
      <c r="J56" s="38">
        <v>22.19</v>
      </c>
      <c r="K56" s="38">
        <v>15.9</v>
      </c>
      <c r="L56" s="38">
        <v>174.2944</v>
      </c>
      <c r="M56" s="19"/>
      <c r="N56" s="32"/>
      <c r="O56" s="20"/>
      <c r="P56" s="20"/>
      <c r="Q56" s="20"/>
      <c r="R56" s="20"/>
      <c r="S56" s="20"/>
      <c r="T56" s="20"/>
      <c r="U56" s="20"/>
    </row>
    <row r="57" spans="1:21" s="31" customFormat="1" ht="13.15" customHeight="1">
      <c r="A57" s="34" t="s">
        <v>596</v>
      </c>
      <c r="B57" s="35">
        <v>1.8351</v>
      </c>
      <c r="C57" s="36">
        <v>80858.811300000001</v>
      </c>
      <c r="D57" s="37">
        <v>61136.211499999998</v>
      </c>
      <c r="E57" s="37">
        <v>70246.940100000007</v>
      </c>
      <c r="F57" s="37">
        <v>90191.490999999995</v>
      </c>
      <c r="G57" s="37">
        <v>99253.915599999993</v>
      </c>
      <c r="H57" s="37">
        <v>80615.017000000007</v>
      </c>
      <c r="I57" s="38">
        <v>18.09</v>
      </c>
      <c r="J57" s="38">
        <v>23.2</v>
      </c>
      <c r="K57" s="38">
        <v>16.149999999999999</v>
      </c>
      <c r="L57" s="38">
        <v>174.3312</v>
      </c>
      <c r="M57" s="19"/>
      <c r="N57" s="32"/>
      <c r="O57" s="20"/>
      <c r="P57" s="20"/>
      <c r="Q57" s="20"/>
      <c r="R57" s="20"/>
      <c r="S57" s="20"/>
      <c r="T57" s="20"/>
      <c r="U57" s="20"/>
    </row>
    <row r="58" spans="1:21" s="31" customFormat="1" ht="13.15" customHeight="1">
      <c r="A58" s="25" t="s">
        <v>138</v>
      </c>
      <c r="B58" s="26">
        <v>2.8622999999999998</v>
      </c>
      <c r="C58" s="27">
        <v>68081.447499999995</v>
      </c>
      <c r="D58" s="28">
        <v>50434.438000000002</v>
      </c>
      <c r="E58" s="28">
        <v>59654.786200000002</v>
      </c>
      <c r="F58" s="28">
        <v>76775.729399999997</v>
      </c>
      <c r="G58" s="28">
        <v>92645.402000000002</v>
      </c>
      <c r="H58" s="28">
        <v>70026.777900000001</v>
      </c>
      <c r="I58" s="29">
        <v>11.09</v>
      </c>
      <c r="J58" s="29">
        <v>25.2</v>
      </c>
      <c r="K58" s="29">
        <v>13.55</v>
      </c>
      <c r="L58" s="29">
        <v>168.54900000000001</v>
      </c>
      <c r="M58" s="19"/>
      <c r="N58" s="32"/>
      <c r="O58" s="20"/>
      <c r="P58" s="20"/>
      <c r="Q58" s="20"/>
      <c r="R58" s="20"/>
      <c r="S58" s="20"/>
      <c r="T58" s="20"/>
      <c r="U58" s="20"/>
    </row>
    <row r="59" spans="1:21" s="31" customFormat="1" ht="13.15" customHeight="1">
      <c r="A59" s="34" t="s">
        <v>597</v>
      </c>
      <c r="B59" s="35">
        <v>0.40110000000000001</v>
      </c>
      <c r="C59" s="36">
        <v>54701.082199999997</v>
      </c>
      <c r="D59" s="37">
        <v>38474.159299999999</v>
      </c>
      <c r="E59" s="37">
        <v>47081.8845</v>
      </c>
      <c r="F59" s="37">
        <v>64868.762900000002</v>
      </c>
      <c r="G59" s="37">
        <v>74260.822499999995</v>
      </c>
      <c r="H59" s="37">
        <v>57068.101600000002</v>
      </c>
      <c r="I59" s="38">
        <v>11.23</v>
      </c>
      <c r="J59" s="38">
        <v>23.34</v>
      </c>
      <c r="K59" s="38">
        <v>10.29</v>
      </c>
      <c r="L59" s="38">
        <v>173.70820000000001</v>
      </c>
      <c r="M59" s="19"/>
      <c r="N59" s="32"/>
      <c r="O59" s="20"/>
      <c r="P59" s="20"/>
      <c r="Q59" s="20"/>
      <c r="R59" s="20"/>
      <c r="S59" s="20"/>
      <c r="T59" s="20"/>
      <c r="U59" s="20"/>
    </row>
    <row r="60" spans="1:21" s="31" customFormat="1" ht="13.15" customHeight="1">
      <c r="A60" s="34" t="s">
        <v>598</v>
      </c>
      <c r="B60" s="35">
        <v>1.7706999999999999</v>
      </c>
      <c r="C60" s="36">
        <v>69233.082200000004</v>
      </c>
      <c r="D60" s="37">
        <v>53811.852700000003</v>
      </c>
      <c r="E60" s="37">
        <v>62751.1685</v>
      </c>
      <c r="F60" s="37">
        <v>76864.381200000003</v>
      </c>
      <c r="G60" s="37">
        <v>92471.819399999993</v>
      </c>
      <c r="H60" s="37">
        <v>71567.709000000003</v>
      </c>
      <c r="I60" s="38">
        <v>9.93</v>
      </c>
      <c r="J60" s="38">
        <v>26.16</v>
      </c>
      <c r="K60" s="38">
        <v>14.25</v>
      </c>
      <c r="L60" s="38">
        <v>167.6523</v>
      </c>
      <c r="M60" s="19"/>
      <c r="N60" s="32"/>
      <c r="O60" s="20"/>
      <c r="P60" s="20"/>
      <c r="Q60" s="20"/>
      <c r="R60" s="20"/>
      <c r="S60" s="20"/>
      <c r="T60" s="20"/>
      <c r="U60" s="20"/>
    </row>
    <row r="61" spans="1:21" s="31" customFormat="1" ht="13.15" customHeight="1">
      <c r="A61" s="34" t="s">
        <v>599</v>
      </c>
      <c r="B61" s="35">
        <v>0.223</v>
      </c>
      <c r="C61" s="36">
        <v>80363.063800000004</v>
      </c>
      <c r="D61" s="37">
        <v>62741.168899999997</v>
      </c>
      <c r="E61" s="37">
        <v>70003.397200000007</v>
      </c>
      <c r="F61" s="37">
        <v>94544.734100000001</v>
      </c>
      <c r="G61" s="37">
        <v>114218.6741</v>
      </c>
      <c r="H61" s="37">
        <v>83733.546100000007</v>
      </c>
      <c r="I61" s="38">
        <v>14.89</v>
      </c>
      <c r="J61" s="38">
        <v>27.95</v>
      </c>
      <c r="K61" s="38">
        <v>11.98</v>
      </c>
      <c r="L61" s="38">
        <v>171.4203</v>
      </c>
      <c r="M61" s="19"/>
      <c r="N61" s="32"/>
      <c r="O61" s="20"/>
      <c r="P61" s="20"/>
      <c r="Q61" s="20"/>
      <c r="R61" s="20"/>
      <c r="S61" s="20"/>
      <c r="T61" s="20"/>
      <c r="U61" s="20"/>
    </row>
    <row r="62" spans="1:21" s="31" customFormat="1" ht="13.15" customHeight="1">
      <c r="A62" s="25" t="s">
        <v>144</v>
      </c>
      <c r="B62" s="26">
        <v>0.38569999999999999</v>
      </c>
      <c r="C62" s="27">
        <v>48495.285600000003</v>
      </c>
      <c r="D62" s="28">
        <v>33751.275399999999</v>
      </c>
      <c r="E62" s="28">
        <v>39901.913699999997</v>
      </c>
      <c r="F62" s="28">
        <v>61575.035499999998</v>
      </c>
      <c r="G62" s="28">
        <v>75550.652700000006</v>
      </c>
      <c r="H62" s="28">
        <v>52430.5193</v>
      </c>
      <c r="I62" s="29">
        <v>10.66</v>
      </c>
      <c r="J62" s="29">
        <v>24.68</v>
      </c>
      <c r="K62" s="29">
        <v>11.04</v>
      </c>
      <c r="L62" s="29">
        <v>174.67840000000001</v>
      </c>
      <c r="M62" s="19"/>
      <c r="N62" s="32"/>
      <c r="O62" s="20"/>
      <c r="P62" s="20"/>
      <c r="Q62" s="20"/>
      <c r="R62" s="20"/>
      <c r="S62" s="20"/>
      <c r="T62" s="20"/>
      <c r="U62" s="20"/>
    </row>
    <row r="63" spans="1:21" s="31" customFormat="1" ht="13.15" customHeight="1">
      <c r="A63" s="25" t="s">
        <v>145</v>
      </c>
      <c r="B63" s="26">
        <v>0.27289999999999998</v>
      </c>
      <c r="C63" s="27">
        <v>61494.854500000001</v>
      </c>
      <c r="D63" s="28">
        <v>37182.391799999998</v>
      </c>
      <c r="E63" s="28">
        <v>46472.862200000003</v>
      </c>
      <c r="F63" s="28">
        <v>73535.9614</v>
      </c>
      <c r="G63" s="28">
        <v>82646.877900000007</v>
      </c>
      <c r="H63" s="28">
        <v>62634.151299999998</v>
      </c>
      <c r="I63" s="29">
        <v>16.02</v>
      </c>
      <c r="J63" s="29">
        <v>23.69</v>
      </c>
      <c r="K63" s="29">
        <v>10.72</v>
      </c>
      <c r="L63" s="29">
        <v>175.32400000000001</v>
      </c>
      <c r="M63" s="19"/>
      <c r="N63" s="32"/>
      <c r="O63" s="20"/>
      <c r="P63" s="20"/>
      <c r="Q63" s="20"/>
      <c r="R63" s="20"/>
      <c r="S63" s="20"/>
      <c r="T63" s="20"/>
      <c r="U63" s="20"/>
    </row>
    <row r="64" spans="1:21" s="31" customFormat="1" ht="13.15" customHeight="1">
      <c r="A64" s="25" t="s">
        <v>150</v>
      </c>
      <c r="B64" s="26">
        <v>1.2926</v>
      </c>
      <c r="C64" s="27">
        <v>53781.660300000003</v>
      </c>
      <c r="D64" s="28">
        <v>34403.822500000002</v>
      </c>
      <c r="E64" s="28">
        <v>40828.462699999996</v>
      </c>
      <c r="F64" s="28">
        <v>66080.466700000004</v>
      </c>
      <c r="G64" s="28">
        <v>80426.199699999997</v>
      </c>
      <c r="H64" s="28">
        <v>55601.4467</v>
      </c>
      <c r="I64" s="29">
        <v>13.14</v>
      </c>
      <c r="J64" s="29">
        <v>15.34</v>
      </c>
      <c r="K64" s="29">
        <v>10.86</v>
      </c>
      <c r="L64" s="29">
        <v>177.71379999999999</v>
      </c>
      <c r="M64" s="19"/>
      <c r="N64" s="32"/>
      <c r="O64" s="20"/>
      <c r="P64" s="20"/>
      <c r="Q64" s="20"/>
      <c r="R64" s="20"/>
      <c r="S64" s="20"/>
      <c r="T64" s="20"/>
      <c r="U64" s="20"/>
    </row>
    <row r="65" spans="1:21" s="31" customFormat="1" ht="13.15" customHeight="1">
      <c r="A65" s="25" t="s">
        <v>151</v>
      </c>
      <c r="B65" s="26">
        <v>1.5432999999999999</v>
      </c>
      <c r="C65" s="27">
        <v>42546.386700000003</v>
      </c>
      <c r="D65" s="28">
        <v>33130.696000000004</v>
      </c>
      <c r="E65" s="28">
        <v>37520.222199999997</v>
      </c>
      <c r="F65" s="28">
        <v>47826.607400000001</v>
      </c>
      <c r="G65" s="28">
        <v>53234.450799999999</v>
      </c>
      <c r="H65" s="28">
        <v>43280.719700000001</v>
      </c>
      <c r="I65" s="29">
        <v>9.48</v>
      </c>
      <c r="J65" s="29">
        <v>13.82</v>
      </c>
      <c r="K65" s="29">
        <v>11.13</v>
      </c>
      <c r="L65" s="29">
        <v>173.8126</v>
      </c>
      <c r="M65" s="19"/>
      <c r="N65" s="32"/>
      <c r="O65" s="20"/>
      <c r="P65" s="20"/>
      <c r="Q65" s="20"/>
      <c r="R65" s="20"/>
      <c r="S65" s="20"/>
      <c r="T65" s="20"/>
      <c r="U65" s="20"/>
    </row>
    <row r="66" spans="1:21" s="31" customFormat="1" ht="13.15" customHeight="1">
      <c r="A66" s="25" t="s">
        <v>600</v>
      </c>
      <c r="B66" s="26">
        <v>1.7773000000000001</v>
      </c>
      <c r="C66" s="27">
        <v>40074.277399999999</v>
      </c>
      <c r="D66" s="28">
        <v>30608.4496</v>
      </c>
      <c r="E66" s="28">
        <v>35211.875099999997</v>
      </c>
      <c r="F66" s="28">
        <v>46528.121099999997</v>
      </c>
      <c r="G66" s="28">
        <v>54096.895499999999</v>
      </c>
      <c r="H66" s="28">
        <v>41701.618399999999</v>
      </c>
      <c r="I66" s="29">
        <v>8.65</v>
      </c>
      <c r="J66" s="29">
        <v>13.18</v>
      </c>
      <c r="K66" s="29">
        <v>11.69</v>
      </c>
      <c r="L66" s="29">
        <v>174.1129</v>
      </c>
      <c r="M66" s="19"/>
      <c r="N66" s="32"/>
      <c r="O66" s="20"/>
      <c r="P66" s="20"/>
      <c r="Q66" s="20"/>
      <c r="R66" s="20"/>
      <c r="S66" s="20"/>
      <c r="T66" s="20"/>
      <c r="U66" s="20"/>
    </row>
    <row r="67" spans="1:21" s="31" customFormat="1" ht="13.15" customHeight="1">
      <c r="A67" s="25" t="s">
        <v>152</v>
      </c>
      <c r="B67" s="26">
        <v>1.2645</v>
      </c>
      <c r="C67" s="27">
        <v>45138.381099999999</v>
      </c>
      <c r="D67" s="28">
        <v>33934.305999999997</v>
      </c>
      <c r="E67" s="28">
        <v>38609.587800000001</v>
      </c>
      <c r="F67" s="28">
        <v>54650.430999999997</v>
      </c>
      <c r="G67" s="28">
        <v>63799.445599999999</v>
      </c>
      <c r="H67" s="28">
        <v>48056.316200000001</v>
      </c>
      <c r="I67" s="29">
        <v>10.86</v>
      </c>
      <c r="J67" s="29">
        <v>18.260000000000002</v>
      </c>
      <c r="K67" s="29">
        <v>11.81</v>
      </c>
      <c r="L67" s="29">
        <v>174.6669</v>
      </c>
      <c r="M67" s="19"/>
      <c r="N67" s="32"/>
      <c r="O67" s="20"/>
      <c r="P67" s="20"/>
      <c r="Q67" s="20"/>
      <c r="R67" s="20"/>
      <c r="S67" s="20"/>
      <c r="T67" s="20"/>
      <c r="U67" s="20"/>
    </row>
    <row r="68" spans="1:21" s="31" customFormat="1" ht="13.15" customHeight="1">
      <c r="A68" s="25" t="s">
        <v>170</v>
      </c>
      <c r="B68" s="26">
        <v>1.4016999999999999</v>
      </c>
      <c r="C68" s="27">
        <v>84334.718900000007</v>
      </c>
      <c r="D68" s="28">
        <v>55187.617700000003</v>
      </c>
      <c r="E68" s="28">
        <v>70064.830799999996</v>
      </c>
      <c r="F68" s="28">
        <v>102651.4708</v>
      </c>
      <c r="G68" s="28">
        <v>129051.0944</v>
      </c>
      <c r="H68" s="28">
        <v>89310.180800000002</v>
      </c>
      <c r="I68" s="29">
        <v>17.899999999999999</v>
      </c>
      <c r="J68" s="29">
        <v>20.170000000000002</v>
      </c>
      <c r="K68" s="29">
        <v>9.07</v>
      </c>
      <c r="L68" s="29">
        <v>193.13210000000001</v>
      </c>
      <c r="M68" s="19"/>
      <c r="N68" s="32"/>
      <c r="O68" s="20"/>
      <c r="P68" s="20"/>
      <c r="Q68" s="20"/>
      <c r="R68" s="20"/>
      <c r="S68" s="20"/>
      <c r="T68" s="20"/>
      <c r="U68" s="20"/>
    </row>
    <row r="69" spans="1:21" s="31" customFormat="1" ht="13.15" customHeight="1">
      <c r="A69" s="34" t="s">
        <v>171</v>
      </c>
      <c r="B69" s="35">
        <v>1.1099000000000001</v>
      </c>
      <c r="C69" s="36">
        <v>86073.897400000002</v>
      </c>
      <c r="D69" s="37">
        <v>56421.1656</v>
      </c>
      <c r="E69" s="37">
        <v>72783.3315</v>
      </c>
      <c r="F69" s="37">
        <v>105314.591</v>
      </c>
      <c r="G69" s="37">
        <v>133483.81450000001</v>
      </c>
      <c r="H69" s="37">
        <v>91848.968200000003</v>
      </c>
      <c r="I69" s="38">
        <v>16.45</v>
      </c>
      <c r="J69" s="38">
        <v>21.8</v>
      </c>
      <c r="K69" s="38">
        <v>9.0399999999999991</v>
      </c>
      <c r="L69" s="38">
        <v>193.45339999999999</v>
      </c>
      <c r="M69" s="19"/>
      <c r="N69" s="32"/>
      <c r="O69" s="20"/>
      <c r="P69" s="20"/>
      <c r="Q69" s="20"/>
      <c r="R69" s="20"/>
      <c r="S69" s="20"/>
      <c r="T69" s="20"/>
      <c r="U69" s="20"/>
    </row>
    <row r="70" spans="1:21" s="31" customFormat="1" ht="13.15" customHeight="1">
      <c r="A70" s="25" t="s">
        <v>172</v>
      </c>
      <c r="B70" s="26">
        <v>9.6486999999999998</v>
      </c>
      <c r="C70" s="27">
        <v>101273.26089999999</v>
      </c>
      <c r="D70" s="28">
        <v>63888.554400000001</v>
      </c>
      <c r="E70" s="28">
        <v>79355.760800000004</v>
      </c>
      <c r="F70" s="28">
        <v>130926.4279</v>
      </c>
      <c r="G70" s="28">
        <v>157178.00769999999</v>
      </c>
      <c r="H70" s="28">
        <v>107369.7163</v>
      </c>
      <c r="I70" s="29">
        <v>15.88</v>
      </c>
      <c r="J70" s="29">
        <v>23.45</v>
      </c>
      <c r="K70" s="29">
        <v>9.09</v>
      </c>
      <c r="L70" s="29">
        <v>194.4812</v>
      </c>
      <c r="M70" s="19"/>
      <c r="N70" s="32"/>
      <c r="O70" s="20"/>
      <c r="P70" s="20"/>
      <c r="Q70" s="20"/>
      <c r="R70" s="20"/>
      <c r="S70" s="20"/>
      <c r="T70" s="20"/>
      <c r="U70" s="20"/>
    </row>
    <row r="71" spans="1:21" s="31" customFormat="1" ht="13.15" customHeight="1">
      <c r="A71" s="34" t="s">
        <v>601</v>
      </c>
      <c r="B71" s="35">
        <v>1.6504000000000001</v>
      </c>
      <c r="C71" s="36">
        <v>110525.42200000001</v>
      </c>
      <c r="D71" s="37">
        <v>73212.674299999999</v>
      </c>
      <c r="E71" s="37">
        <v>86843.903200000001</v>
      </c>
      <c r="F71" s="37">
        <v>137338.87969999999</v>
      </c>
      <c r="G71" s="37">
        <v>170721.5166</v>
      </c>
      <c r="H71" s="37">
        <v>116679.2127</v>
      </c>
      <c r="I71" s="38">
        <v>17.149999999999999</v>
      </c>
      <c r="J71" s="38">
        <v>23.81</v>
      </c>
      <c r="K71" s="38">
        <v>8.9600000000000009</v>
      </c>
      <c r="L71" s="38">
        <v>191.2269</v>
      </c>
      <c r="M71" s="19"/>
      <c r="N71" s="32"/>
      <c r="O71" s="20"/>
      <c r="P71" s="20"/>
      <c r="Q71" s="20"/>
      <c r="R71" s="20"/>
      <c r="S71" s="20"/>
      <c r="T71" s="20"/>
      <c r="U71" s="20"/>
    </row>
    <row r="72" spans="1:21" s="31" customFormat="1" ht="13.15" customHeight="1">
      <c r="A72" s="34" t="s">
        <v>173</v>
      </c>
      <c r="B72" s="35">
        <v>2.3706999999999998</v>
      </c>
      <c r="C72" s="36">
        <v>77349.741599999994</v>
      </c>
      <c r="D72" s="37">
        <v>50533.109400000001</v>
      </c>
      <c r="E72" s="37">
        <v>60705.438099999999</v>
      </c>
      <c r="F72" s="37">
        <v>94020.989799999996</v>
      </c>
      <c r="G72" s="37">
        <v>111589.7092</v>
      </c>
      <c r="H72" s="37">
        <v>80114.564799999993</v>
      </c>
      <c r="I72" s="38">
        <v>17.420000000000002</v>
      </c>
      <c r="J72" s="38">
        <v>17.37</v>
      </c>
      <c r="K72" s="38">
        <v>9.08</v>
      </c>
      <c r="L72" s="38">
        <v>199.2688</v>
      </c>
      <c r="M72" s="19"/>
      <c r="N72" s="32"/>
      <c r="O72" s="20"/>
      <c r="P72" s="20"/>
      <c r="Q72" s="20"/>
      <c r="R72" s="20"/>
      <c r="S72" s="20"/>
      <c r="T72" s="20"/>
      <c r="U72" s="20"/>
    </row>
    <row r="73" spans="1:21" s="31" customFormat="1" ht="13.15" customHeight="1">
      <c r="A73" s="25" t="s">
        <v>174</v>
      </c>
      <c r="B73" s="26">
        <v>11.608599999999999</v>
      </c>
      <c r="C73" s="27">
        <v>67594.693700000003</v>
      </c>
      <c r="D73" s="28">
        <v>49985.553699999997</v>
      </c>
      <c r="E73" s="28">
        <v>58129.135199999997</v>
      </c>
      <c r="F73" s="28">
        <v>76895.8462</v>
      </c>
      <c r="G73" s="28">
        <v>86401.696800000005</v>
      </c>
      <c r="H73" s="28">
        <v>68181.145900000003</v>
      </c>
      <c r="I73" s="29">
        <v>13.6</v>
      </c>
      <c r="J73" s="29">
        <v>22.6</v>
      </c>
      <c r="K73" s="29">
        <v>10.220000000000001</v>
      </c>
      <c r="L73" s="29">
        <v>176.43430000000001</v>
      </c>
      <c r="M73" s="19"/>
      <c r="N73" s="32"/>
      <c r="O73" s="20"/>
      <c r="P73" s="20"/>
      <c r="Q73" s="20"/>
      <c r="R73" s="20"/>
      <c r="S73" s="20"/>
      <c r="T73" s="20"/>
      <c r="U73" s="20"/>
    </row>
    <row r="74" spans="1:21" s="31" customFormat="1" ht="13.15" customHeight="1">
      <c r="A74" s="34" t="s">
        <v>602</v>
      </c>
      <c r="B74" s="35">
        <v>2.4634999999999998</v>
      </c>
      <c r="C74" s="36">
        <v>68087.987999999998</v>
      </c>
      <c r="D74" s="37">
        <v>52759.976799999997</v>
      </c>
      <c r="E74" s="37">
        <v>60030.683199999999</v>
      </c>
      <c r="F74" s="37">
        <v>77932.320000000007</v>
      </c>
      <c r="G74" s="37">
        <v>88788.232699999993</v>
      </c>
      <c r="H74" s="37">
        <v>69837.232900000003</v>
      </c>
      <c r="I74" s="38">
        <v>15.53</v>
      </c>
      <c r="J74" s="38">
        <v>21.57</v>
      </c>
      <c r="K74" s="38">
        <v>10.31</v>
      </c>
      <c r="L74" s="38">
        <v>179.0976</v>
      </c>
      <c r="M74" s="19"/>
      <c r="N74" s="32"/>
      <c r="O74" s="20"/>
      <c r="P74" s="20"/>
      <c r="Q74" s="20"/>
      <c r="R74" s="20"/>
      <c r="S74" s="20"/>
      <c r="T74" s="20"/>
      <c r="U74" s="20"/>
    </row>
    <row r="75" spans="1:21" s="31" customFormat="1" ht="13.15" customHeight="1">
      <c r="A75" s="34" t="s">
        <v>603</v>
      </c>
      <c r="B75" s="35">
        <v>2.5985</v>
      </c>
      <c r="C75" s="36">
        <v>72699.879499999995</v>
      </c>
      <c r="D75" s="37">
        <v>54006.717299999997</v>
      </c>
      <c r="E75" s="37">
        <v>65674.055300000007</v>
      </c>
      <c r="F75" s="37">
        <v>80900.728799999997</v>
      </c>
      <c r="G75" s="37">
        <v>88710.791500000007</v>
      </c>
      <c r="H75" s="37">
        <v>72986.991699999999</v>
      </c>
      <c r="I75" s="38">
        <v>13.69</v>
      </c>
      <c r="J75" s="38">
        <v>24.4</v>
      </c>
      <c r="K75" s="38">
        <v>9.93</v>
      </c>
      <c r="L75" s="38">
        <v>177.64259999999999</v>
      </c>
      <c r="M75" s="19"/>
      <c r="N75" s="32"/>
      <c r="O75" s="20"/>
      <c r="P75" s="20"/>
      <c r="Q75" s="20"/>
      <c r="R75" s="20"/>
      <c r="S75" s="20"/>
      <c r="T75" s="20"/>
      <c r="U75" s="20"/>
    </row>
    <row r="76" spans="1:21" s="31" customFormat="1" ht="13.15" customHeight="1">
      <c r="A76" s="34" t="s">
        <v>604</v>
      </c>
      <c r="B76" s="35">
        <v>1.7042999999999999</v>
      </c>
      <c r="C76" s="36">
        <v>63404.470200000003</v>
      </c>
      <c r="D76" s="37">
        <v>47331.071600000003</v>
      </c>
      <c r="E76" s="37">
        <v>54209.222699999998</v>
      </c>
      <c r="F76" s="37">
        <v>71407.792100000006</v>
      </c>
      <c r="G76" s="37">
        <v>79277.224100000007</v>
      </c>
      <c r="H76" s="37">
        <v>63165.716500000002</v>
      </c>
      <c r="I76" s="38">
        <v>11.26</v>
      </c>
      <c r="J76" s="38">
        <v>21.96</v>
      </c>
      <c r="K76" s="38">
        <v>10.07</v>
      </c>
      <c r="L76" s="38">
        <v>172.23480000000001</v>
      </c>
      <c r="M76" s="19"/>
      <c r="N76" s="32"/>
      <c r="O76" s="20"/>
      <c r="P76" s="20"/>
      <c r="Q76" s="20"/>
      <c r="R76" s="20"/>
      <c r="S76" s="20"/>
      <c r="T76" s="20"/>
      <c r="U76" s="20"/>
    </row>
    <row r="77" spans="1:21" s="31" customFormat="1" ht="13.15" customHeight="1">
      <c r="A77" s="25" t="s">
        <v>605</v>
      </c>
      <c r="B77" s="26">
        <v>1.0783</v>
      </c>
      <c r="C77" s="27">
        <v>49315.644800000002</v>
      </c>
      <c r="D77" s="28">
        <v>36104.845999999998</v>
      </c>
      <c r="E77" s="28">
        <v>41485.017399999997</v>
      </c>
      <c r="F77" s="28">
        <v>60982.277199999997</v>
      </c>
      <c r="G77" s="28">
        <v>71893.065499999997</v>
      </c>
      <c r="H77" s="28">
        <v>52388.128900000003</v>
      </c>
      <c r="I77" s="29">
        <v>14.74</v>
      </c>
      <c r="J77" s="29">
        <v>16.850000000000001</v>
      </c>
      <c r="K77" s="29">
        <v>12.15</v>
      </c>
      <c r="L77" s="29">
        <v>177.03399999999999</v>
      </c>
      <c r="M77" s="19"/>
      <c r="N77" s="32"/>
      <c r="O77" s="20"/>
      <c r="P77" s="20"/>
      <c r="Q77" s="20"/>
      <c r="R77" s="20"/>
      <c r="S77" s="20"/>
      <c r="T77" s="20"/>
      <c r="U77" s="20"/>
    </row>
    <row r="78" spans="1:21" s="31" customFormat="1" ht="13.15" customHeight="1">
      <c r="A78" s="25" t="s">
        <v>186</v>
      </c>
      <c r="B78" s="26">
        <v>12.2315</v>
      </c>
      <c r="C78" s="27">
        <v>46813.766199999998</v>
      </c>
      <c r="D78" s="28">
        <v>38956.721100000002</v>
      </c>
      <c r="E78" s="28">
        <v>42134.397299999997</v>
      </c>
      <c r="F78" s="28">
        <v>52257.060700000002</v>
      </c>
      <c r="G78" s="28">
        <v>57797.614600000001</v>
      </c>
      <c r="H78" s="28">
        <v>47932.0334</v>
      </c>
      <c r="I78" s="29">
        <v>12.34</v>
      </c>
      <c r="J78" s="29">
        <v>7.41</v>
      </c>
      <c r="K78" s="29">
        <v>17.04</v>
      </c>
      <c r="L78" s="29">
        <v>174.62530000000001</v>
      </c>
      <c r="M78" s="19"/>
      <c r="N78" s="32"/>
      <c r="O78" s="20"/>
      <c r="P78" s="20"/>
      <c r="Q78" s="20"/>
      <c r="R78" s="20"/>
      <c r="S78" s="20"/>
      <c r="T78" s="20"/>
      <c r="U78" s="20"/>
    </row>
    <row r="79" spans="1:21" s="31" customFormat="1" ht="13.15" customHeight="1">
      <c r="A79" s="34" t="s">
        <v>606</v>
      </c>
      <c r="B79" s="35">
        <v>6.8437999999999999</v>
      </c>
      <c r="C79" s="36">
        <v>50189.254300000001</v>
      </c>
      <c r="D79" s="37">
        <v>42262.226799999997</v>
      </c>
      <c r="E79" s="37">
        <v>46048.383099999999</v>
      </c>
      <c r="F79" s="37">
        <v>54704.847500000003</v>
      </c>
      <c r="G79" s="37">
        <v>60105.806799999998</v>
      </c>
      <c r="H79" s="37">
        <v>51008.642899999999</v>
      </c>
      <c r="I79" s="38">
        <v>12.8</v>
      </c>
      <c r="J79" s="38">
        <v>8.35</v>
      </c>
      <c r="K79" s="38">
        <v>16.989999999999998</v>
      </c>
      <c r="L79" s="38">
        <v>174.46469999999999</v>
      </c>
      <c r="M79" s="19"/>
      <c r="N79" s="32"/>
      <c r="O79" s="20"/>
      <c r="P79" s="20"/>
      <c r="Q79" s="20"/>
      <c r="R79" s="20"/>
      <c r="S79" s="20"/>
      <c r="T79" s="20"/>
      <c r="U79" s="20"/>
    </row>
    <row r="80" spans="1:21" s="31" customFormat="1" ht="13.15" customHeight="1">
      <c r="A80" s="34" t="s">
        <v>607</v>
      </c>
      <c r="B80" s="35">
        <v>4.4607000000000001</v>
      </c>
      <c r="C80" s="36">
        <v>42518.692499999997</v>
      </c>
      <c r="D80" s="37">
        <v>37632.336199999998</v>
      </c>
      <c r="E80" s="37">
        <v>39818.680699999997</v>
      </c>
      <c r="F80" s="37">
        <v>45527.574500000002</v>
      </c>
      <c r="G80" s="37">
        <v>49421.8318</v>
      </c>
      <c r="H80" s="37">
        <v>43312.0075</v>
      </c>
      <c r="I80" s="38">
        <v>11.68</v>
      </c>
      <c r="J80" s="38">
        <v>5.33</v>
      </c>
      <c r="K80" s="38">
        <v>17.29</v>
      </c>
      <c r="L80" s="38">
        <v>174.77770000000001</v>
      </c>
      <c r="M80" s="19"/>
      <c r="N80" s="32"/>
      <c r="O80" s="20"/>
      <c r="P80" s="20"/>
      <c r="Q80" s="20"/>
      <c r="R80" s="20"/>
      <c r="S80" s="20"/>
      <c r="T80" s="20"/>
      <c r="U80" s="20"/>
    </row>
    <row r="81" spans="1:21" s="31" customFormat="1" ht="13.15" customHeight="1">
      <c r="A81" s="25" t="s">
        <v>187</v>
      </c>
      <c r="B81" s="26">
        <v>43.282600000000002</v>
      </c>
      <c r="C81" s="27">
        <v>49257.275500000003</v>
      </c>
      <c r="D81" s="28">
        <v>41906.037600000003</v>
      </c>
      <c r="E81" s="28">
        <v>45322.204700000002</v>
      </c>
      <c r="F81" s="28">
        <v>53454.2929</v>
      </c>
      <c r="G81" s="28">
        <v>58056.0622</v>
      </c>
      <c r="H81" s="28">
        <v>49933.2837</v>
      </c>
      <c r="I81" s="29">
        <v>14.36</v>
      </c>
      <c r="J81" s="29">
        <v>7.29</v>
      </c>
      <c r="K81" s="29">
        <v>16.82</v>
      </c>
      <c r="L81" s="29">
        <v>174.59889999999999</v>
      </c>
      <c r="M81" s="19"/>
      <c r="N81" s="32"/>
      <c r="O81" s="20"/>
      <c r="P81" s="20"/>
      <c r="Q81" s="20"/>
      <c r="R81" s="20"/>
      <c r="S81" s="20"/>
      <c r="T81" s="20"/>
      <c r="U81" s="20"/>
    </row>
    <row r="82" spans="1:21" s="31" customFormat="1" ht="13.15" customHeight="1">
      <c r="A82" s="34" t="s">
        <v>608</v>
      </c>
      <c r="B82" s="35">
        <v>16.2288</v>
      </c>
      <c r="C82" s="36">
        <v>50707.3318</v>
      </c>
      <c r="D82" s="37">
        <v>43005.7834</v>
      </c>
      <c r="E82" s="37">
        <v>46662.598100000003</v>
      </c>
      <c r="F82" s="37">
        <v>55143.764900000002</v>
      </c>
      <c r="G82" s="37">
        <v>60232.388299999999</v>
      </c>
      <c r="H82" s="37">
        <v>51472.951800000003</v>
      </c>
      <c r="I82" s="38">
        <v>13.77</v>
      </c>
      <c r="J82" s="38">
        <v>8.5500000000000007</v>
      </c>
      <c r="K82" s="38">
        <v>16.96</v>
      </c>
      <c r="L82" s="38">
        <v>174.61449999999999</v>
      </c>
      <c r="M82" s="19"/>
      <c r="N82" s="32"/>
      <c r="O82" s="20"/>
      <c r="P82" s="20"/>
      <c r="Q82" s="20"/>
      <c r="R82" s="20"/>
      <c r="S82" s="20"/>
      <c r="T82" s="20"/>
      <c r="U82" s="20"/>
    </row>
    <row r="83" spans="1:21" s="31" customFormat="1" ht="13.15" customHeight="1">
      <c r="A83" s="34" t="s">
        <v>609</v>
      </c>
      <c r="B83" s="35">
        <v>26.4057</v>
      </c>
      <c r="C83" s="36">
        <v>48444.705699999999</v>
      </c>
      <c r="D83" s="37">
        <v>41347.574000000001</v>
      </c>
      <c r="E83" s="37">
        <v>44610.932800000002</v>
      </c>
      <c r="F83" s="37">
        <v>52419.261599999998</v>
      </c>
      <c r="G83" s="37">
        <v>56522.304199999999</v>
      </c>
      <c r="H83" s="37">
        <v>48989.273800000003</v>
      </c>
      <c r="I83" s="38">
        <v>14.84</v>
      </c>
      <c r="J83" s="38">
        <v>6.44</v>
      </c>
      <c r="K83" s="38">
        <v>16.71</v>
      </c>
      <c r="L83" s="38">
        <v>174.59379999999999</v>
      </c>
      <c r="M83" s="19"/>
      <c r="N83" s="32"/>
      <c r="O83" s="20"/>
      <c r="P83" s="20"/>
      <c r="Q83" s="20"/>
      <c r="R83" s="20"/>
      <c r="S83" s="20"/>
      <c r="T83" s="20"/>
      <c r="U83" s="20"/>
    </row>
    <row r="84" spans="1:21" s="31" customFormat="1" ht="13.15" customHeight="1">
      <c r="A84" s="25" t="s">
        <v>188</v>
      </c>
      <c r="B84" s="26">
        <v>25.3996</v>
      </c>
      <c r="C84" s="27">
        <v>49318.182000000001</v>
      </c>
      <c r="D84" s="28">
        <v>42082.709199999998</v>
      </c>
      <c r="E84" s="28">
        <v>45393.047200000001</v>
      </c>
      <c r="F84" s="28">
        <v>52752.934000000001</v>
      </c>
      <c r="G84" s="28">
        <v>55902.360500000003</v>
      </c>
      <c r="H84" s="28">
        <v>49301.1518</v>
      </c>
      <c r="I84" s="29">
        <v>14.27</v>
      </c>
      <c r="J84" s="29">
        <v>5.88</v>
      </c>
      <c r="K84" s="29">
        <v>16.739999999999998</v>
      </c>
      <c r="L84" s="29">
        <v>174.53710000000001</v>
      </c>
      <c r="M84" s="19"/>
      <c r="N84" s="32"/>
      <c r="O84" s="20"/>
      <c r="P84" s="20"/>
      <c r="Q84" s="20"/>
      <c r="R84" s="20"/>
      <c r="S84" s="20"/>
      <c r="T84" s="20"/>
      <c r="U84" s="20"/>
    </row>
    <row r="85" spans="1:21" s="31" customFormat="1" ht="13.15" customHeight="1">
      <c r="A85" s="34" t="s">
        <v>610</v>
      </c>
      <c r="B85" s="35">
        <v>25.207799999999999</v>
      </c>
      <c r="C85" s="36">
        <v>49352.709799999997</v>
      </c>
      <c r="D85" s="37">
        <v>42154.1901</v>
      </c>
      <c r="E85" s="37">
        <v>45442.0841</v>
      </c>
      <c r="F85" s="37">
        <v>52776.797100000003</v>
      </c>
      <c r="G85" s="37">
        <v>55913.974000000002</v>
      </c>
      <c r="H85" s="37">
        <v>49333.6852</v>
      </c>
      <c r="I85" s="38">
        <v>14.27</v>
      </c>
      <c r="J85" s="38">
        <v>5.88</v>
      </c>
      <c r="K85" s="38">
        <v>16.739999999999998</v>
      </c>
      <c r="L85" s="38">
        <v>174.5359</v>
      </c>
      <c r="M85" s="19"/>
      <c r="N85" s="32"/>
      <c r="O85" s="20"/>
      <c r="P85" s="20"/>
      <c r="Q85" s="20"/>
      <c r="R85" s="20"/>
      <c r="S85" s="20"/>
      <c r="T85" s="20"/>
      <c r="U85" s="20"/>
    </row>
    <row r="86" spans="1:21" s="31" customFormat="1" ht="13.15" customHeight="1">
      <c r="A86" s="25" t="s">
        <v>189</v>
      </c>
      <c r="B86" s="26">
        <v>24.920999999999999</v>
      </c>
      <c r="C86" s="27">
        <v>39288.120600000002</v>
      </c>
      <c r="D86" s="28">
        <v>34774.434399999998</v>
      </c>
      <c r="E86" s="28">
        <v>36848.045899999997</v>
      </c>
      <c r="F86" s="28">
        <v>41986.066400000003</v>
      </c>
      <c r="G86" s="28">
        <v>45185.037499999999</v>
      </c>
      <c r="H86" s="28">
        <v>39846.981899999999</v>
      </c>
      <c r="I86" s="29">
        <v>12.62</v>
      </c>
      <c r="J86" s="29">
        <v>3.01</v>
      </c>
      <c r="K86" s="29">
        <v>16.489999999999998</v>
      </c>
      <c r="L86" s="29">
        <v>174.3828</v>
      </c>
      <c r="M86" s="19"/>
      <c r="N86" s="32"/>
      <c r="O86" s="20"/>
      <c r="P86" s="20"/>
      <c r="Q86" s="20"/>
      <c r="R86" s="20"/>
      <c r="S86" s="20"/>
      <c r="T86" s="20"/>
      <c r="U86" s="20"/>
    </row>
    <row r="87" spans="1:21" s="31" customFormat="1" ht="13.15" customHeight="1">
      <c r="A87" s="34" t="s">
        <v>611</v>
      </c>
      <c r="B87" s="35">
        <v>2.8319000000000001</v>
      </c>
      <c r="C87" s="36">
        <v>46041.960800000001</v>
      </c>
      <c r="D87" s="37">
        <v>38432.754099999998</v>
      </c>
      <c r="E87" s="37">
        <v>42292.020600000003</v>
      </c>
      <c r="F87" s="37">
        <v>50840.576800000003</v>
      </c>
      <c r="G87" s="37">
        <v>56687.462599999999</v>
      </c>
      <c r="H87" s="37">
        <v>47034.080300000001</v>
      </c>
      <c r="I87" s="38">
        <v>9.39</v>
      </c>
      <c r="J87" s="38">
        <v>15.21</v>
      </c>
      <c r="K87" s="38">
        <v>16.760000000000002</v>
      </c>
      <c r="L87" s="38">
        <v>174.96719999999999</v>
      </c>
      <c r="M87" s="19"/>
      <c r="N87" s="32"/>
      <c r="O87" s="20"/>
      <c r="P87" s="20"/>
      <c r="Q87" s="20"/>
      <c r="R87" s="20"/>
      <c r="S87" s="20"/>
      <c r="T87" s="20"/>
      <c r="U87" s="20"/>
    </row>
    <row r="88" spans="1:21" s="31" customFormat="1" ht="13.15" customHeight="1">
      <c r="A88" s="25" t="s">
        <v>612</v>
      </c>
      <c r="B88" s="26">
        <v>3.0560999999999998</v>
      </c>
      <c r="C88" s="27">
        <v>45637.4</v>
      </c>
      <c r="D88" s="28">
        <v>39142.496099999997</v>
      </c>
      <c r="E88" s="28">
        <v>42160.962099999997</v>
      </c>
      <c r="F88" s="28">
        <v>49098.839200000002</v>
      </c>
      <c r="G88" s="28">
        <v>53155.633300000001</v>
      </c>
      <c r="H88" s="28">
        <v>46110.513500000001</v>
      </c>
      <c r="I88" s="29">
        <v>11.17</v>
      </c>
      <c r="J88" s="29">
        <v>4.34</v>
      </c>
      <c r="K88" s="29">
        <v>17.02</v>
      </c>
      <c r="L88" s="29">
        <v>174.70599999999999</v>
      </c>
      <c r="M88" s="19"/>
      <c r="N88" s="32"/>
      <c r="O88" s="20"/>
      <c r="P88" s="20"/>
      <c r="Q88" s="20"/>
      <c r="R88" s="20"/>
      <c r="S88" s="20"/>
      <c r="T88" s="20"/>
      <c r="U88" s="20"/>
    </row>
    <row r="89" spans="1:21" s="31" customFormat="1" ht="13.15" customHeight="1">
      <c r="A89" s="25" t="s">
        <v>613</v>
      </c>
      <c r="B89" s="26">
        <v>1.4802</v>
      </c>
      <c r="C89" s="27">
        <v>45558.397299999997</v>
      </c>
      <c r="D89" s="28">
        <v>38737.414499999999</v>
      </c>
      <c r="E89" s="28">
        <v>42036.824500000002</v>
      </c>
      <c r="F89" s="28">
        <v>49607.413099999998</v>
      </c>
      <c r="G89" s="28">
        <v>53780.953500000003</v>
      </c>
      <c r="H89" s="28">
        <v>46125.127200000003</v>
      </c>
      <c r="I89" s="29">
        <v>11.43</v>
      </c>
      <c r="J89" s="29">
        <v>4.63</v>
      </c>
      <c r="K89" s="29">
        <v>16.809999999999999</v>
      </c>
      <c r="L89" s="29">
        <v>174.81989999999999</v>
      </c>
      <c r="M89" s="19"/>
      <c r="N89" s="32"/>
      <c r="O89" s="20"/>
      <c r="P89" s="20"/>
      <c r="Q89" s="20"/>
      <c r="R89" s="20"/>
      <c r="S89" s="20"/>
      <c r="T89" s="20"/>
      <c r="U89" s="20"/>
    </row>
    <row r="90" spans="1:21" s="31" customFormat="1" ht="13.15" customHeight="1">
      <c r="A90" s="25" t="s">
        <v>190</v>
      </c>
      <c r="B90" s="26">
        <v>12.899900000000001</v>
      </c>
      <c r="C90" s="27">
        <v>40450.070099999997</v>
      </c>
      <c r="D90" s="28">
        <v>34817.353499999997</v>
      </c>
      <c r="E90" s="28">
        <v>37409.6469</v>
      </c>
      <c r="F90" s="28">
        <v>44930.470399999998</v>
      </c>
      <c r="G90" s="28">
        <v>50849.211199999998</v>
      </c>
      <c r="H90" s="28">
        <v>41878.196900000003</v>
      </c>
      <c r="I90" s="29">
        <v>11.31</v>
      </c>
      <c r="J90" s="29">
        <v>6.18</v>
      </c>
      <c r="K90" s="29">
        <v>16.809999999999999</v>
      </c>
      <c r="L90" s="29">
        <v>174.49119999999999</v>
      </c>
      <c r="M90" s="19"/>
      <c r="N90" s="32"/>
      <c r="O90" s="20"/>
      <c r="P90" s="20"/>
      <c r="Q90" s="20"/>
      <c r="R90" s="20"/>
      <c r="S90" s="20"/>
      <c r="T90" s="20"/>
      <c r="U90" s="20"/>
    </row>
    <row r="91" spans="1:21" s="31" customFormat="1" ht="13.15" customHeight="1">
      <c r="A91" s="34" t="s">
        <v>614</v>
      </c>
      <c r="B91" s="35">
        <v>1.4626999999999999</v>
      </c>
      <c r="C91" s="36">
        <v>48663.005799999999</v>
      </c>
      <c r="D91" s="37">
        <v>39747.891000000003</v>
      </c>
      <c r="E91" s="37">
        <v>43841.745000000003</v>
      </c>
      <c r="F91" s="37">
        <v>53267.8649</v>
      </c>
      <c r="G91" s="37">
        <v>60013.281600000002</v>
      </c>
      <c r="H91" s="37">
        <v>49455.592400000001</v>
      </c>
      <c r="I91" s="38">
        <v>10.63</v>
      </c>
      <c r="J91" s="38">
        <v>9.4499999999999993</v>
      </c>
      <c r="K91" s="38">
        <v>17.05</v>
      </c>
      <c r="L91" s="38">
        <v>174.65369999999999</v>
      </c>
      <c r="M91" s="19"/>
      <c r="N91" s="32"/>
      <c r="O91" s="20"/>
      <c r="P91" s="20"/>
      <c r="Q91" s="20"/>
      <c r="R91" s="20"/>
      <c r="S91" s="20"/>
      <c r="T91" s="20"/>
      <c r="U91" s="20"/>
    </row>
    <row r="92" spans="1:21" s="31" customFormat="1" ht="13.15" customHeight="1">
      <c r="A92" s="34" t="s">
        <v>615</v>
      </c>
      <c r="B92" s="35">
        <v>9.0071999999999992</v>
      </c>
      <c r="C92" s="36">
        <v>39951.968500000003</v>
      </c>
      <c r="D92" s="37">
        <v>35076.667699999998</v>
      </c>
      <c r="E92" s="37">
        <v>37307.483399999997</v>
      </c>
      <c r="F92" s="37">
        <v>43217.1751</v>
      </c>
      <c r="G92" s="37">
        <v>47497.962299999999</v>
      </c>
      <c r="H92" s="37">
        <v>40729.118600000002</v>
      </c>
      <c r="I92" s="38">
        <v>11.88</v>
      </c>
      <c r="J92" s="38">
        <v>4.59</v>
      </c>
      <c r="K92" s="38">
        <v>17.34</v>
      </c>
      <c r="L92" s="38">
        <v>174.43350000000001</v>
      </c>
      <c r="M92" s="19"/>
      <c r="N92" s="32"/>
      <c r="O92" s="20"/>
      <c r="P92" s="20"/>
      <c r="Q92" s="20"/>
      <c r="R92" s="20"/>
      <c r="S92" s="20"/>
      <c r="T92" s="20"/>
      <c r="U92" s="20"/>
    </row>
    <row r="93" spans="1:21" s="31" customFormat="1" ht="13.15" customHeight="1">
      <c r="A93" s="34" t="s">
        <v>616</v>
      </c>
      <c r="B93" s="35">
        <v>1.5197000000000001</v>
      </c>
      <c r="C93" s="36">
        <v>39783.0049</v>
      </c>
      <c r="D93" s="37">
        <v>34100.006399999998</v>
      </c>
      <c r="E93" s="37">
        <v>36654.068899999998</v>
      </c>
      <c r="F93" s="37">
        <v>44495.742400000003</v>
      </c>
      <c r="G93" s="37">
        <v>49984.722199999997</v>
      </c>
      <c r="H93" s="37">
        <v>41418.839899999999</v>
      </c>
      <c r="I93" s="38">
        <v>10.220000000000001</v>
      </c>
      <c r="J93" s="38">
        <v>8.6199999999999992</v>
      </c>
      <c r="K93" s="38">
        <v>15.17</v>
      </c>
      <c r="L93" s="38">
        <v>174.98240000000001</v>
      </c>
      <c r="M93" s="19"/>
      <c r="N93" s="32"/>
      <c r="O93" s="20"/>
      <c r="P93" s="20"/>
      <c r="Q93" s="20"/>
      <c r="R93" s="20"/>
      <c r="S93" s="20"/>
      <c r="T93" s="20"/>
      <c r="U93" s="20"/>
    </row>
    <row r="94" spans="1:21" s="31" customFormat="1" ht="13.15" customHeight="1">
      <c r="A94" s="25" t="s">
        <v>191</v>
      </c>
      <c r="B94" s="26">
        <v>3.8555999999999999</v>
      </c>
      <c r="C94" s="27">
        <v>43005.842400000001</v>
      </c>
      <c r="D94" s="28">
        <v>32752.480899999999</v>
      </c>
      <c r="E94" s="28">
        <v>37118.227500000001</v>
      </c>
      <c r="F94" s="28">
        <v>50884.031000000003</v>
      </c>
      <c r="G94" s="28">
        <v>60075.814100000003</v>
      </c>
      <c r="H94" s="28">
        <v>45344.125399999997</v>
      </c>
      <c r="I94" s="29">
        <v>11.27</v>
      </c>
      <c r="J94" s="29">
        <v>16.96</v>
      </c>
      <c r="K94" s="29">
        <v>11.33</v>
      </c>
      <c r="L94" s="29">
        <v>174.2783</v>
      </c>
      <c r="M94" s="19"/>
      <c r="N94" s="32"/>
      <c r="O94" s="20"/>
      <c r="P94" s="20"/>
      <c r="Q94" s="20"/>
      <c r="R94" s="20"/>
      <c r="S94" s="20"/>
      <c r="T94" s="20"/>
      <c r="U94" s="20"/>
    </row>
    <row r="95" spans="1:21" s="31" customFormat="1" ht="13.15" customHeight="1">
      <c r="A95" s="34" t="s">
        <v>192</v>
      </c>
      <c r="B95" s="35">
        <v>1.6937</v>
      </c>
      <c r="C95" s="36">
        <v>41395.314200000001</v>
      </c>
      <c r="D95" s="37">
        <v>31657.448</v>
      </c>
      <c r="E95" s="37">
        <v>36251.164599999996</v>
      </c>
      <c r="F95" s="37">
        <v>48427.788800000002</v>
      </c>
      <c r="G95" s="37">
        <v>55527.812400000003</v>
      </c>
      <c r="H95" s="37">
        <v>43216.482799999998</v>
      </c>
      <c r="I95" s="38">
        <v>12.32</v>
      </c>
      <c r="J95" s="38">
        <v>15.98</v>
      </c>
      <c r="K95" s="38">
        <v>10.69</v>
      </c>
      <c r="L95" s="38">
        <v>174.12960000000001</v>
      </c>
      <c r="M95" s="19"/>
      <c r="N95" s="32"/>
      <c r="O95" s="20"/>
      <c r="P95" s="20"/>
      <c r="Q95" s="20"/>
      <c r="R95" s="20"/>
      <c r="S95" s="20"/>
      <c r="T95" s="20"/>
      <c r="U95" s="20"/>
    </row>
    <row r="96" spans="1:21" s="31" customFormat="1" ht="13.15" customHeight="1">
      <c r="A96" s="25" t="s">
        <v>197</v>
      </c>
      <c r="B96" s="26">
        <v>14.547000000000001</v>
      </c>
      <c r="C96" s="27">
        <v>48508.0743</v>
      </c>
      <c r="D96" s="28">
        <v>31684.301899999999</v>
      </c>
      <c r="E96" s="28">
        <v>38554.2572</v>
      </c>
      <c r="F96" s="28">
        <v>60038.524299999997</v>
      </c>
      <c r="G96" s="28">
        <v>72468.171799999996</v>
      </c>
      <c r="H96" s="28">
        <v>51035.090100000001</v>
      </c>
      <c r="I96" s="29">
        <v>10.85</v>
      </c>
      <c r="J96" s="29">
        <v>19.3</v>
      </c>
      <c r="K96" s="29">
        <v>13.49</v>
      </c>
      <c r="L96" s="29">
        <v>174.1514</v>
      </c>
      <c r="M96" s="19"/>
      <c r="N96" s="32"/>
      <c r="O96" s="20"/>
      <c r="P96" s="20"/>
      <c r="Q96" s="20"/>
      <c r="R96" s="20"/>
      <c r="S96" s="20"/>
      <c r="T96" s="20"/>
      <c r="U96" s="20"/>
    </row>
    <row r="97" spans="1:21" s="31" customFormat="1" ht="13.15" customHeight="1">
      <c r="A97" s="34" t="s">
        <v>617</v>
      </c>
      <c r="B97" s="35">
        <v>2.6839</v>
      </c>
      <c r="C97" s="36">
        <v>39609.968800000002</v>
      </c>
      <c r="D97" s="37">
        <v>27307.433199999999</v>
      </c>
      <c r="E97" s="37">
        <v>30802.839499999998</v>
      </c>
      <c r="F97" s="37">
        <v>54229.739699999998</v>
      </c>
      <c r="G97" s="37">
        <v>64708.316500000001</v>
      </c>
      <c r="H97" s="37">
        <v>43882.478000000003</v>
      </c>
      <c r="I97" s="38">
        <v>10.220000000000001</v>
      </c>
      <c r="J97" s="38">
        <v>15.96</v>
      </c>
      <c r="K97" s="38">
        <v>11.7</v>
      </c>
      <c r="L97" s="38">
        <v>172.65719999999999</v>
      </c>
      <c r="M97" s="19"/>
      <c r="N97" s="32"/>
      <c r="O97" s="20"/>
      <c r="P97" s="20"/>
      <c r="Q97" s="20"/>
      <c r="R97" s="20"/>
      <c r="S97" s="20"/>
      <c r="T97" s="20"/>
      <c r="U97" s="20"/>
    </row>
    <row r="98" spans="1:21" s="31" customFormat="1" ht="13.15" customHeight="1">
      <c r="A98" s="34" t="s">
        <v>618</v>
      </c>
      <c r="B98" s="35">
        <v>2.4529000000000001</v>
      </c>
      <c r="C98" s="36">
        <v>44651.331899999997</v>
      </c>
      <c r="D98" s="37">
        <v>33773.650699999998</v>
      </c>
      <c r="E98" s="37">
        <v>38690.534399999997</v>
      </c>
      <c r="F98" s="37">
        <v>53047.209499999997</v>
      </c>
      <c r="G98" s="37">
        <v>62848.3364</v>
      </c>
      <c r="H98" s="37">
        <v>46996.802499999998</v>
      </c>
      <c r="I98" s="38">
        <v>10.029999999999999</v>
      </c>
      <c r="J98" s="38">
        <v>18.010000000000002</v>
      </c>
      <c r="K98" s="38">
        <v>11.78</v>
      </c>
      <c r="L98" s="38">
        <v>174.45939999999999</v>
      </c>
      <c r="M98" s="19"/>
      <c r="N98" s="32"/>
      <c r="O98" s="20"/>
      <c r="P98" s="20"/>
      <c r="Q98" s="20"/>
      <c r="R98" s="20"/>
      <c r="S98" s="20"/>
      <c r="T98" s="20"/>
      <c r="U98" s="20"/>
    </row>
    <row r="99" spans="1:21" s="31" customFormat="1" ht="13.15" customHeight="1">
      <c r="A99" s="34" t="s">
        <v>619</v>
      </c>
      <c r="B99" s="35">
        <v>1.5722</v>
      </c>
      <c r="C99" s="36">
        <v>48304.752500000002</v>
      </c>
      <c r="D99" s="37">
        <v>32910.930999999997</v>
      </c>
      <c r="E99" s="37">
        <v>39345.741800000003</v>
      </c>
      <c r="F99" s="37">
        <v>56028.819499999998</v>
      </c>
      <c r="G99" s="37">
        <v>66148.377800000002</v>
      </c>
      <c r="H99" s="37">
        <v>49546.588799999998</v>
      </c>
      <c r="I99" s="38">
        <v>13.28</v>
      </c>
      <c r="J99" s="38">
        <v>15.91</v>
      </c>
      <c r="K99" s="38">
        <v>11.29</v>
      </c>
      <c r="L99" s="38">
        <v>174.33500000000001</v>
      </c>
      <c r="M99" s="19"/>
      <c r="N99" s="32"/>
      <c r="O99" s="20"/>
      <c r="P99" s="20"/>
      <c r="Q99" s="20"/>
      <c r="R99" s="20"/>
      <c r="S99" s="20"/>
      <c r="T99" s="20"/>
      <c r="U99" s="20"/>
    </row>
    <row r="100" spans="1:21" s="31" customFormat="1" ht="13.15" customHeight="1">
      <c r="A100" s="34" t="s">
        <v>620</v>
      </c>
      <c r="B100" s="35">
        <v>1.5739000000000001</v>
      </c>
      <c r="C100" s="36">
        <v>50811.747499999998</v>
      </c>
      <c r="D100" s="37">
        <v>35062.768100000001</v>
      </c>
      <c r="E100" s="37">
        <v>41836.719499999999</v>
      </c>
      <c r="F100" s="37">
        <v>59775.994299999998</v>
      </c>
      <c r="G100" s="37">
        <v>70012.607099999994</v>
      </c>
      <c r="H100" s="37">
        <v>53014.3004</v>
      </c>
      <c r="I100" s="38">
        <v>11.15</v>
      </c>
      <c r="J100" s="38">
        <v>19.09</v>
      </c>
      <c r="K100" s="38">
        <v>11.27</v>
      </c>
      <c r="L100" s="38">
        <v>175.37549999999999</v>
      </c>
      <c r="M100" s="19"/>
      <c r="N100" s="32"/>
      <c r="O100" s="20"/>
      <c r="P100" s="20"/>
      <c r="Q100" s="20"/>
      <c r="R100" s="20"/>
      <c r="S100" s="20"/>
      <c r="T100" s="20"/>
      <c r="U100" s="20"/>
    </row>
    <row r="101" spans="1:21" s="31" customFormat="1" ht="13.15" customHeight="1">
      <c r="A101" s="25" t="s">
        <v>213</v>
      </c>
      <c r="B101" s="26">
        <v>1.7646999999999999</v>
      </c>
      <c r="C101" s="27">
        <v>43825.325299999997</v>
      </c>
      <c r="D101" s="28">
        <v>34362.220999999998</v>
      </c>
      <c r="E101" s="28">
        <v>38747.422400000003</v>
      </c>
      <c r="F101" s="28">
        <v>50973.5092</v>
      </c>
      <c r="G101" s="28">
        <v>60459.670700000002</v>
      </c>
      <c r="H101" s="28">
        <v>46055.461600000002</v>
      </c>
      <c r="I101" s="29">
        <v>9.27</v>
      </c>
      <c r="J101" s="29">
        <v>18.239999999999998</v>
      </c>
      <c r="K101" s="29">
        <v>11.7</v>
      </c>
      <c r="L101" s="29">
        <v>174.6634</v>
      </c>
      <c r="M101" s="19"/>
      <c r="N101" s="32"/>
      <c r="O101" s="20"/>
      <c r="P101" s="20"/>
      <c r="Q101" s="20"/>
      <c r="R101" s="20"/>
      <c r="S101" s="20"/>
      <c r="T101" s="20"/>
      <c r="U101" s="20"/>
    </row>
    <row r="102" spans="1:21" s="31" customFormat="1" ht="13.15" customHeight="1">
      <c r="A102" s="25" t="s">
        <v>621</v>
      </c>
      <c r="B102" s="26">
        <v>2.0674000000000001</v>
      </c>
      <c r="C102" s="27">
        <v>40643.542800000003</v>
      </c>
      <c r="D102" s="28">
        <v>34311.843800000002</v>
      </c>
      <c r="E102" s="28">
        <v>37078.7618</v>
      </c>
      <c r="F102" s="28">
        <v>44009.888800000001</v>
      </c>
      <c r="G102" s="28">
        <v>47702.726499999997</v>
      </c>
      <c r="H102" s="28">
        <v>41048.785300000003</v>
      </c>
      <c r="I102" s="29">
        <v>11.33</v>
      </c>
      <c r="J102" s="29">
        <v>8.7899999999999991</v>
      </c>
      <c r="K102" s="29">
        <v>11.26</v>
      </c>
      <c r="L102" s="29">
        <v>174.00640000000001</v>
      </c>
      <c r="M102" s="19"/>
      <c r="N102" s="32"/>
      <c r="O102" s="20"/>
      <c r="P102" s="20"/>
      <c r="Q102" s="20"/>
      <c r="R102" s="20"/>
      <c r="S102" s="20"/>
      <c r="T102" s="20"/>
      <c r="U102" s="20"/>
    </row>
    <row r="103" spans="1:21" s="31" customFormat="1" ht="13.15" customHeight="1">
      <c r="A103" s="34" t="s">
        <v>622</v>
      </c>
      <c r="B103" s="35">
        <v>1.1006</v>
      </c>
      <c r="C103" s="36">
        <v>38511.952400000002</v>
      </c>
      <c r="D103" s="37">
        <v>33416.988400000002</v>
      </c>
      <c r="E103" s="37">
        <v>35568.386299999998</v>
      </c>
      <c r="F103" s="37">
        <v>41936.854700000004</v>
      </c>
      <c r="G103" s="37">
        <v>46221.843099999998</v>
      </c>
      <c r="H103" s="37">
        <v>39457.3537</v>
      </c>
      <c r="I103" s="38">
        <v>10.55</v>
      </c>
      <c r="J103" s="38">
        <v>8.73</v>
      </c>
      <c r="K103" s="38">
        <v>10.77</v>
      </c>
      <c r="L103" s="38">
        <v>174.00729999999999</v>
      </c>
      <c r="M103" s="19"/>
      <c r="N103" s="32"/>
      <c r="O103" s="20"/>
      <c r="P103" s="20"/>
      <c r="Q103" s="20"/>
      <c r="R103" s="20"/>
      <c r="S103" s="20"/>
      <c r="T103" s="20"/>
      <c r="U103" s="20"/>
    </row>
    <row r="104" spans="1:21" s="31" customFormat="1" ht="13.15" customHeight="1">
      <c r="A104" s="25" t="s">
        <v>623</v>
      </c>
      <c r="B104" s="26">
        <v>3.2812999999999999</v>
      </c>
      <c r="C104" s="27">
        <v>46671.363599999997</v>
      </c>
      <c r="D104" s="28">
        <v>34038.807699999998</v>
      </c>
      <c r="E104" s="28">
        <v>39278.428999999996</v>
      </c>
      <c r="F104" s="28">
        <v>56947.539199999999</v>
      </c>
      <c r="G104" s="28">
        <v>69420.227499999994</v>
      </c>
      <c r="H104" s="28">
        <v>49819.493799999997</v>
      </c>
      <c r="I104" s="29">
        <v>10.7</v>
      </c>
      <c r="J104" s="29">
        <v>18.23</v>
      </c>
      <c r="K104" s="29">
        <v>11.88</v>
      </c>
      <c r="L104" s="29">
        <v>174.23840000000001</v>
      </c>
      <c r="M104" s="19"/>
      <c r="N104" s="32"/>
      <c r="O104" s="20"/>
      <c r="P104" s="20"/>
      <c r="Q104" s="20"/>
      <c r="R104" s="20"/>
      <c r="S104" s="20"/>
      <c r="T104" s="20"/>
      <c r="U104" s="20"/>
    </row>
    <row r="105" spans="1:21" s="31" customFormat="1" ht="13.15" customHeight="1">
      <c r="A105" s="34" t="s">
        <v>218</v>
      </c>
      <c r="B105" s="35">
        <v>1.1702999999999999</v>
      </c>
      <c r="C105" s="36">
        <v>50735.0141</v>
      </c>
      <c r="D105" s="37">
        <v>37175.100400000003</v>
      </c>
      <c r="E105" s="37">
        <v>42628.447999999997</v>
      </c>
      <c r="F105" s="37">
        <v>60157.6587</v>
      </c>
      <c r="G105" s="37">
        <v>72480.356299999999</v>
      </c>
      <c r="H105" s="37">
        <v>53292.401299999998</v>
      </c>
      <c r="I105" s="38">
        <v>12.82</v>
      </c>
      <c r="J105" s="38">
        <v>20.27</v>
      </c>
      <c r="K105" s="38">
        <v>11.68</v>
      </c>
      <c r="L105" s="38">
        <v>174.31880000000001</v>
      </c>
      <c r="M105" s="19"/>
      <c r="N105" s="32"/>
      <c r="O105" s="20"/>
      <c r="P105" s="20"/>
      <c r="Q105" s="20"/>
      <c r="R105" s="20"/>
      <c r="S105" s="20"/>
      <c r="T105" s="20"/>
      <c r="U105" s="20"/>
    </row>
    <row r="106" spans="1:21" s="31" customFormat="1" ht="13.15" customHeight="1">
      <c r="A106" s="25" t="s">
        <v>219</v>
      </c>
      <c r="B106" s="26">
        <v>1.6126</v>
      </c>
      <c r="C106" s="27">
        <v>37777.524799999999</v>
      </c>
      <c r="D106" s="28">
        <v>29950.0933</v>
      </c>
      <c r="E106" s="28">
        <v>33348.652699999999</v>
      </c>
      <c r="F106" s="28">
        <v>43691.250699999997</v>
      </c>
      <c r="G106" s="28">
        <v>51677.358</v>
      </c>
      <c r="H106" s="28">
        <v>39666.6947</v>
      </c>
      <c r="I106" s="29">
        <v>8.24</v>
      </c>
      <c r="J106" s="29">
        <v>12.02</v>
      </c>
      <c r="K106" s="29">
        <v>10.87</v>
      </c>
      <c r="L106" s="29">
        <v>174.54759999999999</v>
      </c>
      <c r="M106" s="19"/>
      <c r="N106" s="32"/>
      <c r="O106" s="20"/>
      <c r="P106" s="20"/>
      <c r="Q106" s="20"/>
      <c r="R106" s="20"/>
      <c r="S106" s="20"/>
      <c r="T106" s="20"/>
      <c r="U106" s="20"/>
    </row>
    <row r="107" spans="1:21" s="31" customFormat="1" ht="13.15" customHeight="1">
      <c r="A107" s="25" t="s">
        <v>225</v>
      </c>
      <c r="B107" s="26">
        <v>1.3856999999999999</v>
      </c>
      <c r="C107" s="27">
        <v>46409.880700000002</v>
      </c>
      <c r="D107" s="28">
        <v>37707.517599999999</v>
      </c>
      <c r="E107" s="28">
        <v>41425.243999999999</v>
      </c>
      <c r="F107" s="28">
        <v>52287.633000000002</v>
      </c>
      <c r="G107" s="28">
        <v>61232.324200000003</v>
      </c>
      <c r="H107" s="28">
        <v>48417.9251</v>
      </c>
      <c r="I107" s="29">
        <v>11.27</v>
      </c>
      <c r="J107" s="29">
        <v>10.029999999999999</v>
      </c>
      <c r="K107" s="29">
        <v>14.87</v>
      </c>
      <c r="L107" s="29">
        <v>174.80179999999999</v>
      </c>
      <c r="M107" s="19"/>
      <c r="N107" s="32"/>
      <c r="O107" s="20"/>
      <c r="P107" s="20"/>
      <c r="Q107" s="20"/>
      <c r="R107" s="20"/>
      <c r="S107" s="20"/>
      <c r="T107" s="20"/>
      <c r="U107" s="20"/>
    </row>
    <row r="108" spans="1:21" s="31" customFormat="1" ht="13.15" customHeight="1">
      <c r="A108" s="25" t="s">
        <v>226</v>
      </c>
      <c r="B108" s="26">
        <v>2.5375999999999999</v>
      </c>
      <c r="C108" s="27">
        <v>40653.566599999998</v>
      </c>
      <c r="D108" s="28">
        <v>32303.805199999999</v>
      </c>
      <c r="E108" s="28">
        <v>36198.296699999999</v>
      </c>
      <c r="F108" s="28">
        <v>45360.1224</v>
      </c>
      <c r="G108" s="28">
        <v>51858.498200000002</v>
      </c>
      <c r="H108" s="28">
        <v>41571.1806</v>
      </c>
      <c r="I108" s="29">
        <v>9.48</v>
      </c>
      <c r="J108" s="29">
        <v>14.85</v>
      </c>
      <c r="K108" s="29">
        <v>12.3</v>
      </c>
      <c r="L108" s="29">
        <v>174.5557</v>
      </c>
      <c r="M108" s="19"/>
      <c r="N108" s="32"/>
      <c r="O108" s="20"/>
      <c r="P108" s="20"/>
      <c r="Q108" s="20"/>
      <c r="R108" s="20"/>
      <c r="S108" s="20"/>
      <c r="T108" s="20"/>
      <c r="U108" s="20"/>
    </row>
    <row r="109" spans="1:21" s="31" customFormat="1" ht="13.15" customHeight="1">
      <c r="A109" s="34" t="s">
        <v>624</v>
      </c>
      <c r="B109" s="35">
        <v>1.2699</v>
      </c>
      <c r="C109" s="36">
        <v>41533.115899999997</v>
      </c>
      <c r="D109" s="37">
        <v>32906.617899999997</v>
      </c>
      <c r="E109" s="37">
        <v>36744.748200000002</v>
      </c>
      <c r="F109" s="37">
        <v>46450.857499999998</v>
      </c>
      <c r="G109" s="37">
        <v>52807.637999999999</v>
      </c>
      <c r="H109" s="37">
        <v>42511.578800000003</v>
      </c>
      <c r="I109" s="38">
        <v>10.46</v>
      </c>
      <c r="J109" s="38">
        <v>16.2</v>
      </c>
      <c r="K109" s="38">
        <v>12.22</v>
      </c>
      <c r="L109" s="38">
        <v>174.63919999999999</v>
      </c>
      <c r="M109" s="19"/>
      <c r="N109" s="32"/>
      <c r="O109" s="20"/>
      <c r="P109" s="20"/>
      <c r="Q109" s="20"/>
      <c r="R109" s="20"/>
      <c r="S109" s="20"/>
      <c r="T109" s="20"/>
      <c r="U109" s="20"/>
    </row>
    <row r="110" spans="1:21" s="31" customFormat="1" ht="13.15" customHeight="1">
      <c r="A110" s="25" t="s">
        <v>231</v>
      </c>
      <c r="B110" s="26">
        <v>1.9382999999999999</v>
      </c>
      <c r="C110" s="27">
        <v>38785.420700000002</v>
      </c>
      <c r="D110" s="28">
        <v>30976.996500000001</v>
      </c>
      <c r="E110" s="28">
        <v>34862.592900000003</v>
      </c>
      <c r="F110" s="28">
        <v>43477.756200000003</v>
      </c>
      <c r="G110" s="28">
        <v>51021.497199999998</v>
      </c>
      <c r="H110" s="28">
        <v>39992.690999999999</v>
      </c>
      <c r="I110" s="29">
        <v>4.8</v>
      </c>
      <c r="J110" s="29">
        <v>8.1300000000000008</v>
      </c>
      <c r="K110" s="29">
        <v>9.56</v>
      </c>
      <c r="L110" s="29">
        <v>173.6362</v>
      </c>
      <c r="M110" s="19"/>
      <c r="N110" s="32"/>
      <c r="O110" s="20"/>
      <c r="P110" s="20"/>
      <c r="Q110" s="20"/>
      <c r="R110" s="20"/>
      <c r="S110" s="20"/>
      <c r="T110" s="20"/>
      <c r="U110" s="20"/>
    </row>
    <row r="111" spans="1:21" s="31" customFormat="1" ht="13.15" customHeight="1">
      <c r="A111" s="25" t="s">
        <v>235</v>
      </c>
      <c r="B111" s="26">
        <v>2.9535</v>
      </c>
      <c r="C111" s="27">
        <v>39031.297400000003</v>
      </c>
      <c r="D111" s="28">
        <v>31328.525300000001</v>
      </c>
      <c r="E111" s="28">
        <v>34808.2742</v>
      </c>
      <c r="F111" s="28">
        <v>43770.552900000002</v>
      </c>
      <c r="G111" s="28">
        <v>49806.06</v>
      </c>
      <c r="H111" s="28">
        <v>40042.187299999998</v>
      </c>
      <c r="I111" s="29">
        <v>8.59</v>
      </c>
      <c r="J111" s="29">
        <v>16.440000000000001</v>
      </c>
      <c r="K111" s="29">
        <v>12.39</v>
      </c>
      <c r="L111" s="29">
        <v>174.24440000000001</v>
      </c>
      <c r="M111" s="19"/>
      <c r="N111" s="32"/>
      <c r="O111" s="20"/>
      <c r="P111" s="20"/>
      <c r="Q111" s="20"/>
      <c r="R111" s="20"/>
      <c r="S111" s="20"/>
      <c r="T111" s="20"/>
      <c r="U111" s="20"/>
    </row>
    <row r="112" spans="1:21" s="31" customFormat="1" ht="13.15" customHeight="1">
      <c r="A112" s="34" t="s">
        <v>237</v>
      </c>
      <c r="B112" s="35">
        <v>1.0940000000000001</v>
      </c>
      <c r="C112" s="36">
        <v>40725.499000000003</v>
      </c>
      <c r="D112" s="37">
        <v>32790.669000000002</v>
      </c>
      <c r="E112" s="37">
        <v>36748.733099999998</v>
      </c>
      <c r="F112" s="37">
        <v>45307.218399999998</v>
      </c>
      <c r="G112" s="37">
        <v>51746.211499999998</v>
      </c>
      <c r="H112" s="37">
        <v>41769.726699999999</v>
      </c>
      <c r="I112" s="38">
        <v>10.52</v>
      </c>
      <c r="J112" s="38">
        <v>16.3</v>
      </c>
      <c r="K112" s="38">
        <v>11.58</v>
      </c>
      <c r="L112" s="38">
        <v>173.93549999999999</v>
      </c>
      <c r="M112" s="19"/>
      <c r="N112" s="32"/>
      <c r="O112" s="20"/>
      <c r="P112" s="20"/>
      <c r="Q112" s="20"/>
      <c r="R112" s="20"/>
      <c r="S112" s="20"/>
      <c r="T112" s="20"/>
      <c r="U112" s="20"/>
    </row>
    <row r="113" spans="1:21" s="31" customFormat="1" ht="13.15" customHeight="1">
      <c r="A113" s="25" t="s">
        <v>252</v>
      </c>
      <c r="B113" s="26">
        <v>2.8752</v>
      </c>
      <c r="C113" s="27">
        <v>33160.481699999997</v>
      </c>
      <c r="D113" s="28">
        <v>27257.096300000001</v>
      </c>
      <c r="E113" s="28">
        <v>30373.245500000001</v>
      </c>
      <c r="F113" s="28">
        <v>36213.193800000001</v>
      </c>
      <c r="G113" s="28">
        <v>39454.012600000002</v>
      </c>
      <c r="H113" s="28">
        <v>33508.749300000003</v>
      </c>
      <c r="I113" s="29">
        <v>8.68</v>
      </c>
      <c r="J113" s="29">
        <v>7.3</v>
      </c>
      <c r="K113" s="29">
        <v>11.19</v>
      </c>
      <c r="L113" s="29">
        <v>174.0848</v>
      </c>
      <c r="M113" s="19"/>
      <c r="N113" s="32"/>
      <c r="O113" s="20"/>
      <c r="P113" s="20"/>
      <c r="Q113" s="20"/>
      <c r="R113" s="20"/>
      <c r="S113" s="20"/>
      <c r="T113" s="20"/>
      <c r="U113" s="20"/>
    </row>
    <row r="114" spans="1:21" s="31" customFormat="1" ht="13.15" customHeight="1">
      <c r="A114" s="25" t="s">
        <v>253</v>
      </c>
      <c r="B114" s="26">
        <v>2.585</v>
      </c>
      <c r="C114" s="27">
        <v>36130.060899999997</v>
      </c>
      <c r="D114" s="28">
        <v>27667.6666</v>
      </c>
      <c r="E114" s="28">
        <v>30348.914799999999</v>
      </c>
      <c r="F114" s="28">
        <v>42078.076000000001</v>
      </c>
      <c r="G114" s="28">
        <v>50166.323900000003</v>
      </c>
      <c r="H114" s="28">
        <v>37606.392</v>
      </c>
      <c r="I114" s="29">
        <v>8.4</v>
      </c>
      <c r="J114" s="29">
        <v>18.079999999999998</v>
      </c>
      <c r="K114" s="29">
        <v>11.39</v>
      </c>
      <c r="L114" s="29">
        <v>173.8511</v>
      </c>
      <c r="M114" s="19"/>
      <c r="N114" s="32"/>
      <c r="O114" s="20"/>
      <c r="P114" s="20"/>
      <c r="Q114" s="20"/>
      <c r="R114" s="20"/>
      <c r="S114" s="20"/>
      <c r="T114" s="20"/>
      <c r="U114" s="20"/>
    </row>
    <row r="115" spans="1:21" s="31" customFormat="1" ht="13.15" customHeight="1">
      <c r="A115" s="34" t="s">
        <v>625</v>
      </c>
      <c r="B115" s="35">
        <v>1.2769999999999999</v>
      </c>
      <c r="C115" s="36">
        <v>33220.523399999998</v>
      </c>
      <c r="D115" s="37">
        <v>27441.840199999999</v>
      </c>
      <c r="E115" s="37">
        <v>29129.696499999998</v>
      </c>
      <c r="F115" s="37">
        <v>39744.631600000001</v>
      </c>
      <c r="G115" s="37">
        <v>43876.124300000003</v>
      </c>
      <c r="H115" s="37">
        <v>34838.639600000002</v>
      </c>
      <c r="I115" s="38">
        <v>6.81</v>
      </c>
      <c r="J115" s="38">
        <v>17.8</v>
      </c>
      <c r="K115" s="38">
        <v>11.51</v>
      </c>
      <c r="L115" s="38">
        <v>172.3544</v>
      </c>
      <c r="M115" s="19"/>
      <c r="N115" s="32"/>
      <c r="O115" s="20"/>
      <c r="P115" s="20"/>
      <c r="Q115" s="20"/>
      <c r="R115" s="20"/>
      <c r="S115" s="20"/>
      <c r="T115" s="20"/>
      <c r="U115" s="20"/>
    </row>
    <row r="116" spans="1:21" s="31" customFormat="1" ht="13.15" customHeight="1">
      <c r="A116" s="25" t="s">
        <v>269</v>
      </c>
      <c r="B116" s="26">
        <v>1.3740000000000001</v>
      </c>
      <c r="C116" s="27">
        <v>59333.047100000003</v>
      </c>
      <c r="D116" s="28">
        <v>43358.595300000001</v>
      </c>
      <c r="E116" s="28">
        <v>50330.438000000002</v>
      </c>
      <c r="F116" s="28">
        <v>73715.474400000006</v>
      </c>
      <c r="G116" s="28">
        <v>88124.479900000006</v>
      </c>
      <c r="H116" s="28">
        <v>63303.924800000001</v>
      </c>
      <c r="I116" s="29">
        <v>15.23</v>
      </c>
      <c r="J116" s="29">
        <v>19.77</v>
      </c>
      <c r="K116" s="29">
        <v>10.29</v>
      </c>
      <c r="L116" s="29">
        <v>185.76480000000001</v>
      </c>
      <c r="M116" s="19"/>
      <c r="N116" s="32"/>
      <c r="O116" s="20"/>
      <c r="P116" s="20"/>
      <c r="Q116" s="20"/>
      <c r="R116" s="20"/>
      <c r="S116" s="20"/>
      <c r="T116" s="20"/>
      <c r="U116" s="20"/>
    </row>
    <row r="117" spans="1:21" s="31" customFormat="1" ht="13.15" customHeight="1">
      <c r="A117" s="34" t="s">
        <v>626</v>
      </c>
      <c r="B117" s="35">
        <v>1.1607000000000001</v>
      </c>
      <c r="C117" s="36">
        <v>59951.7065</v>
      </c>
      <c r="D117" s="37">
        <v>43973.429499999998</v>
      </c>
      <c r="E117" s="37">
        <v>51029.622199999998</v>
      </c>
      <c r="F117" s="37">
        <v>74844.679399999994</v>
      </c>
      <c r="G117" s="37">
        <v>90175.543600000005</v>
      </c>
      <c r="H117" s="37">
        <v>64138.971299999997</v>
      </c>
      <c r="I117" s="38">
        <v>15.48</v>
      </c>
      <c r="J117" s="38">
        <v>19.73</v>
      </c>
      <c r="K117" s="38">
        <v>10.31</v>
      </c>
      <c r="L117" s="38">
        <v>185.7903</v>
      </c>
      <c r="M117" s="19"/>
      <c r="N117" s="32"/>
      <c r="O117" s="20"/>
      <c r="P117" s="20"/>
      <c r="Q117" s="20"/>
      <c r="R117" s="20"/>
      <c r="S117" s="20"/>
      <c r="T117" s="20"/>
      <c r="U117" s="20"/>
    </row>
    <row r="118" spans="1:21" s="31" customFormat="1" ht="13.15" customHeight="1">
      <c r="A118" s="25" t="s">
        <v>270</v>
      </c>
      <c r="B118" s="26">
        <v>2.8071999999999999</v>
      </c>
      <c r="C118" s="27">
        <v>50646.660900000003</v>
      </c>
      <c r="D118" s="28">
        <v>37587.683100000002</v>
      </c>
      <c r="E118" s="28">
        <v>43112.748599999999</v>
      </c>
      <c r="F118" s="28">
        <v>59790.324699999997</v>
      </c>
      <c r="G118" s="28">
        <v>69598.5527</v>
      </c>
      <c r="H118" s="28">
        <v>52431.598700000002</v>
      </c>
      <c r="I118" s="29">
        <v>14.12</v>
      </c>
      <c r="J118" s="29">
        <v>14.37</v>
      </c>
      <c r="K118" s="29">
        <v>10.63</v>
      </c>
      <c r="L118" s="29">
        <v>181.01320000000001</v>
      </c>
      <c r="M118" s="19"/>
      <c r="N118" s="32"/>
      <c r="O118" s="20"/>
      <c r="P118" s="20"/>
      <c r="Q118" s="20"/>
      <c r="R118" s="20"/>
      <c r="S118" s="20"/>
      <c r="T118" s="20"/>
      <c r="U118" s="20"/>
    </row>
    <row r="119" spans="1:21" s="31" customFormat="1" ht="13.15" customHeight="1">
      <c r="A119" s="34" t="s">
        <v>271</v>
      </c>
      <c r="B119" s="35">
        <v>2.6408</v>
      </c>
      <c r="C119" s="36">
        <v>51444.321300000003</v>
      </c>
      <c r="D119" s="37">
        <v>38651.086900000002</v>
      </c>
      <c r="E119" s="37">
        <v>43754.306299999997</v>
      </c>
      <c r="F119" s="37">
        <v>60441.062400000003</v>
      </c>
      <c r="G119" s="37">
        <v>69975.588799999998</v>
      </c>
      <c r="H119" s="37">
        <v>53128.055800000002</v>
      </c>
      <c r="I119" s="38">
        <v>14.14</v>
      </c>
      <c r="J119" s="38">
        <v>14.48</v>
      </c>
      <c r="K119" s="38">
        <v>10.6</v>
      </c>
      <c r="L119" s="38">
        <v>181.1925</v>
      </c>
      <c r="M119" s="19"/>
      <c r="N119" s="32"/>
      <c r="O119" s="20"/>
      <c r="P119" s="20"/>
      <c r="Q119" s="20"/>
      <c r="R119" s="20"/>
      <c r="S119" s="20"/>
      <c r="T119" s="20"/>
      <c r="U119" s="20"/>
    </row>
    <row r="120" spans="1:21" s="31" customFormat="1" ht="13.15" customHeight="1">
      <c r="A120" s="25" t="s">
        <v>274</v>
      </c>
      <c r="B120" s="26">
        <v>18.866399999999999</v>
      </c>
      <c r="C120" s="27">
        <v>58478.441700000003</v>
      </c>
      <c r="D120" s="28">
        <v>45268.499100000001</v>
      </c>
      <c r="E120" s="28">
        <v>51181.625</v>
      </c>
      <c r="F120" s="28">
        <v>67979.333499999993</v>
      </c>
      <c r="G120" s="28">
        <v>78005.674400000004</v>
      </c>
      <c r="H120" s="28">
        <v>60391.859400000001</v>
      </c>
      <c r="I120" s="29">
        <v>12.99</v>
      </c>
      <c r="J120" s="29">
        <v>20.88</v>
      </c>
      <c r="K120" s="29">
        <v>10.39</v>
      </c>
      <c r="L120" s="29">
        <v>173.05590000000001</v>
      </c>
      <c r="M120" s="19"/>
      <c r="N120" s="32"/>
      <c r="O120" s="20"/>
      <c r="P120" s="20"/>
      <c r="Q120" s="20"/>
      <c r="R120" s="20"/>
      <c r="S120" s="20"/>
      <c r="T120" s="20"/>
      <c r="U120" s="20"/>
    </row>
    <row r="121" spans="1:21" s="31" customFormat="1" ht="13.15" customHeight="1">
      <c r="A121" s="34" t="s">
        <v>275</v>
      </c>
      <c r="B121" s="35">
        <v>18.376999999999999</v>
      </c>
      <c r="C121" s="36">
        <v>58497.045400000003</v>
      </c>
      <c r="D121" s="37">
        <v>45320.635199999997</v>
      </c>
      <c r="E121" s="37">
        <v>51228.313699999999</v>
      </c>
      <c r="F121" s="37">
        <v>68059.030199999994</v>
      </c>
      <c r="G121" s="37">
        <v>78087.603400000007</v>
      </c>
      <c r="H121" s="37">
        <v>60462.961300000003</v>
      </c>
      <c r="I121" s="38">
        <v>13.02</v>
      </c>
      <c r="J121" s="38">
        <v>20.94</v>
      </c>
      <c r="K121" s="38">
        <v>10.41</v>
      </c>
      <c r="L121" s="38">
        <v>173.05520000000001</v>
      </c>
      <c r="M121" s="19"/>
      <c r="N121" s="32"/>
      <c r="O121" s="20"/>
      <c r="P121" s="20"/>
      <c r="Q121" s="20"/>
      <c r="R121" s="20"/>
      <c r="S121" s="20"/>
      <c r="T121" s="20"/>
      <c r="U121" s="20"/>
    </row>
    <row r="122" spans="1:21" s="31" customFormat="1" ht="13.15" customHeight="1">
      <c r="A122" s="25" t="s">
        <v>276</v>
      </c>
      <c r="B122" s="26">
        <v>1.1685000000000001</v>
      </c>
      <c r="C122" s="27">
        <v>57210.750099999997</v>
      </c>
      <c r="D122" s="28">
        <v>44241.428</v>
      </c>
      <c r="E122" s="28">
        <v>50733.011400000003</v>
      </c>
      <c r="F122" s="28">
        <v>64903.459600000002</v>
      </c>
      <c r="G122" s="28">
        <v>73565.944300000003</v>
      </c>
      <c r="H122" s="28">
        <v>58321.032700000003</v>
      </c>
      <c r="I122" s="29">
        <v>10.75</v>
      </c>
      <c r="J122" s="29">
        <v>23.07</v>
      </c>
      <c r="K122" s="29">
        <v>9.26</v>
      </c>
      <c r="L122" s="29">
        <v>171.89959999999999</v>
      </c>
      <c r="M122" s="19"/>
      <c r="N122" s="32"/>
      <c r="O122" s="20"/>
      <c r="P122" s="20"/>
      <c r="Q122" s="20"/>
      <c r="R122" s="20"/>
      <c r="S122" s="20"/>
      <c r="T122" s="20"/>
      <c r="U122" s="20"/>
    </row>
    <row r="123" spans="1:21" s="31" customFormat="1" ht="13.15" customHeight="1">
      <c r="A123" s="25" t="s">
        <v>277</v>
      </c>
      <c r="B123" s="26">
        <v>1.0490999999999999</v>
      </c>
      <c r="C123" s="27">
        <v>47549.851799999997</v>
      </c>
      <c r="D123" s="28">
        <v>36826.169000000002</v>
      </c>
      <c r="E123" s="28">
        <v>42694.829899999997</v>
      </c>
      <c r="F123" s="28">
        <v>52057.6518</v>
      </c>
      <c r="G123" s="28">
        <v>56766.8344</v>
      </c>
      <c r="H123" s="28">
        <v>47449.083899999998</v>
      </c>
      <c r="I123" s="29">
        <v>14.07</v>
      </c>
      <c r="J123" s="29">
        <v>8.34</v>
      </c>
      <c r="K123" s="29">
        <v>11.09</v>
      </c>
      <c r="L123" s="29">
        <v>174.9374</v>
      </c>
      <c r="M123" s="19"/>
      <c r="N123" s="32"/>
      <c r="O123" s="20"/>
      <c r="P123" s="20"/>
      <c r="Q123" s="20"/>
      <c r="R123" s="20"/>
      <c r="S123" s="20"/>
      <c r="T123" s="20"/>
      <c r="U123" s="20"/>
    </row>
    <row r="124" spans="1:21" s="31" customFormat="1" ht="13.15" customHeight="1">
      <c r="A124" s="25" t="s">
        <v>279</v>
      </c>
      <c r="B124" s="26">
        <v>2.5869</v>
      </c>
      <c r="C124" s="27">
        <v>50419.837099999997</v>
      </c>
      <c r="D124" s="28">
        <v>36502.3698</v>
      </c>
      <c r="E124" s="28">
        <v>42483.721100000002</v>
      </c>
      <c r="F124" s="28">
        <v>59510.484600000003</v>
      </c>
      <c r="G124" s="28">
        <v>67412.277100000007</v>
      </c>
      <c r="H124" s="28">
        <v>51534.657899999998</v>
      </c>
      <c r="I124" s="29">
        <v>15.55</v>
      </c>
      <c r="J124" s="29">
        <v>23.34</v>
      </c>
      <c r="K124" s="29">
        <v>9.9</v>
      </c>
      <c r="L124" s="29">
        <v>172.7783</v>
      </c>
      <c r="M124" s="19"/>
      <c r="N124" s="32"/>
      <c r="O124" s="20"/>
      <c r="P124" s="20"/>
      <c r="Q124" s="20"/>
      <c r="R124" s="20"/>
      <c r="S124" s="20"/>
      <c r="T124" s="20"/>
      <c r="U124" s="20"/>
    </row>
    <row r="125" spans="1:21" s="31" customFormat="1" ht="13.15" customHeight="1">
      <c r="A125" s="25" t="s">
        <v>627</v>
      </c>
      <c r="B125" s="26">
        <v>0.94359999999999999</v>
      </c>
      <c r="C125" s="27">
        <v>44310.940499999997</v>
      </c>
      <c r="D125" s="28">
        <v>35577.924800000001</v>
      </c>
      <c r="E125" s="28">
        <v>40309.096799999999</v>
      </c>
      <c r="F125" s="28">
        <v>48188.0386</v>
      </c>
      <c r="G125" s="28">
        <v>53296.498099999997</v>
      </c>
      <c r="H125" s="28">
        <v>44463.008300000001</v>
      </c>
      <c r="I125" s="29">
        <v>19.07</v>
      </c>
      <c r="J125" s="29">
        <v>11.87</v>
      </c>
      <c r="K125" s="29">
        <v>12.05</v>
      </c>
      <c r="L125" s="29">
        <v>179.06989999999999</v>
      </c>
      <c r="M125" s="19"/>
      <c r="N125" s="32"/>
      <c r="O125" s="20"/>
      <c r="P125" s="20"/>
      <c r="Q125" s="20"/>
      <c r="R125" s="20"/>
      <c r="S125" s="20"/>
      <c r="T125" s="20"/>
      <c r="U125" s="20"/>
    </row>
    <row r="126" spans="1:21" s="31" customFormat="1" ht="13.15" customHeight="1">
      <c r="A126" s="25" t="s">
        <v>280</v>
      </c>
      <c r="B126" s="26">
        <v>2.9781</v>
      </c>
      <c r="C126" s="27">
        <v>70129.007400000002</v>
      </c>
      <c r="D126" s="28">
        <v>58467.316200000001</v>
      </c>
      <c r="E126" s="28">
        <v>63804.061699999998</v>
      </c>
      <c r="F126" s="28">
        <v>77866.643299999996</v>
      </c>
      <c r="G126" s="28">
        <v>84983.414099999995</v>
      </c>
      <c r="H126" s="28">
        <v>71265.412200000006</v>
      </c>
      <c r="I126" s="29">
        <v>16.690000000000001</v>
      </c>
      <c r="J126" s="29">
        <v>25.05</v>
      </c>
      <c r="K126" s="29">
        <v>9.3000000000000007</v>
      </c>
      <c r="L126" s="29">
        <v>178.566</v>
      </c>
      <c r="M126" s="19"/>
      <c r="N126" s="32"/>
      <c r="O126" s="20"/>
      <c r="P126" s="20"/>
      <c r="Q126" s="20"/>
      <c r="R126" s="20"/>
      <c r="S126" s="20"/>
      <c r="T126" s="20"/>
      <c r="U126" s="20"/>
    </row>
    <row r="127" spans="1:21" s="31" customFormat="1" ht="13.15" customHeight="1">
      <c r="A127" s="25" t="s">
        <v>285</v>
      </c>
      <c r="B127" s="26">
        <v>15.885899999999999</v>
      </c>
      <c r="C127" s="27">
        <v>38766.531999999999</v>
      </c>
      <c r="D127" s="28">
        <v>30865.09</v>
      </c>
      <c r="E127" s="28">
        <v>34220.603600000002</v>
      </c>
      <c r="F127" s="28">
        <v>44947.165200000003</v>
      </c>
      <c r="G127" s="28">
        <v>52920.470800000003</v>
      </c>
      <c r="H127" s="28">
        <v>40641.105600000003</v>
      </c>
      <c r="I127" s="29">
        <v>12.63</v>
      </c>
      <c r="J127" s="29">
        <v>14.12</v>
      </c>
      <c r="K127" s="29">
        <v>11.54</v>
      </c>
      <c r="L127" s="29">
        <v>174.11789999999999</v>
      </c>
      <c r="M127" s="19"/>
      <c r="N127" s="32"/>
      <c r="O127" s="20"/>
      <c r="P127" s="20"/>
      <c r="Q127" s="20"/>
      <c r="R127" s="20"/>
      <c r="S127" s="20"/>
      <c r="T127" s="20"/>
      <c r="U127" s="20"/>
    </row>
    <row r="128" spans="1:21" s="31" customFormat="1" ht="13.15" customHeight="1">
      <c r="A128" s="34" t="s">
        <v>286</v>
      </c>
      <c r="B128" s="35">
        <v>6.1563999999999997</v>
      </c>
      <c r="C128" s="36">
        <v>39037.015899999999</v>
      </c>
      <c r="D128" s="37">
        <v>30880.953699999998</v>
      </c>
      <c r="E128" s="37">
        <v>34346.214200000002</v>
      </c>
      <c r="F128" s="37">
        <v>45231.001300000004</v>
      </c>
      <c r="G128" s="37">
        <v>52533.129800000002</v>
      </c>
      <c r="H128" s="37">
        <v>40669.961300000003</v>
      </c>
      <c r="I128" s="38">
        <v>14.5</v>
      </c>
      <c r="J128" s="38">
        <v>12.76</v>
      </c>
      <c r="K128" s="38">
        <v>10.87</v>
      </c>
      <c r="L128" s="38">
        <v>174.1241</v>
      </c>
      <c r="M128" s="19"/>
      <c r="N128" s="32"/>
      <c r="O128" s="20"/>
      <c r="P128" s="20"/>
      <c r="Q128" s="20"/>
      <c r="R128" s="20"/>
      <c r="S128" s="20"/>
      <c r="T128" s="20"/>
      <c r="U128" s="20"/>
    </row>
    <row r="129" spans="1:21" s="31" customFormat="1" ht="13.15" customHeight="1">
      <c r="A129" s="34" t="s">
        <v>287</v>
      </c>
      <c r="B129" s="35">
        <v>1.9136</v>
      </c>
      <c r="C129" s="36">
        <v>39804.062700000002</v>
      </c>
      <c r="D129" s="37">
        <v>32431.5147</v>
      </c>
      <c r="E129" s="37">
        <v>35798.313800000004</v>
      </c>
      <c r="F129" s="37">
        <v>45162.974199999997</v>
      </c>
      <c r="G129" s="37">
        <v>51559.974399999999</v>
      </c>
      <c r="H129" s="37">
        <v>41204.169500000004</v>
      </c>
      <c r="I129" s="38">
        <v>13.55</v>
      </c>
      <c r="J129" s="38">
        <v>14.17</v>
      </c>
      <c r="K129" s="38">
        <v>11.56</v>
      </c>
      <c r="L129" s="38">
        <v>174.5</v>
      </c>
      <c r="M129" s="19"/>
      <c r="N129" s="32"/>
      <c r="O129" s="20"/>
      <c r="P129" s="20"/>
      <c r="Q129" s="20"/>
      <c r="R129" s="20"/>
      <c r="S129" s="20"/>
      <c r="T129" s="20"/>
      <c r="U129" s="20"/>
    </row>
    <row r="130" spans="1:21" s="31" customFormat="1" ht="13.15" customHeight="1">
      <c r="A130" s="34" t="s">
        <v>288</v>
      </c>
      <c r="B130" s="35">
        <v>2.3847999999999998</v>
      </c>
      <c r="C130" s="36">
        <v>37271.808499999999</v>
      </c>
      <c r="D130" s="37">
        <v>30506.349300000002</v>
      </c>
      <c r="E130" s="37">
        <v>33296.225100000003</v>
      </c>
      <c r="F130" s="37">
        <v>42982.427499999998</v>
      </c>
      <c r="G130" s="37">
        <v>50523.8462</v>
      </c>
      <c r="H130" s="37">
        <v>39268.561600000001</v>
      </c>
      <c r="I130" s="38">
        <v>10.029999999999999</v>
      </c>
      <c r="J130" s="38">
        <v>15.07</v>
      </c>
      <c r="K130" s="38">
        <v>12.35</v>
      </c>
      <c r="L130" s="38">
        <v>174.07259999999999</v>
      </c>
      <c r="M130" s="19"/>
      <c r="N130" s="32"/>
      <c r="O130" s="20"/>
      <c r="P130" s="20"/>
      <c r="Q130" s="20"/>
      <c r="R130" s="20"/>
      <c r="S130" s="20"/>
      <c r="T130" s="20"/>
      <c r="U130" s="20"/>
    </row>
    <row r="131" spans="1:21" s="31" customFormat="1" ht="13.15" customHeight="1">
      <c r="A131" s="34" t="s">
        <v>289</v>
      </c>
      <c r="B131" s="35">
        <v>1.2402</v>
      </c>
      <c r="C131" s="36">
        <v>36497.639000000003</v>
      </c>
      <c r="D131" s="37">
        <v>29787.981599999999</v>
      </c>
      <c r="E131" s="37">
        <v>32841.535900000003</v>
      </c>
      <c r="F131" s="37">
        <v>42303.0075</v>
      </c>
      <c r="G131" s="37">
        <v>49594.976000000002</v>
      </c>
      <c r="H131" s="37">
        <v>38416.401599999997</v>
      </c>
      <c r="I131" s="38">
        <v>9.3800000000000008</v>
      </c>
      <c r="J131" s="38">
        <v>13.84</v>
      </c>
      <c r="K131" s="38">
        <v>11.69</v>
      </c>
      <c r="L131" s="38">
        <v>172.91679999999999</v>
      </c>
      <c r="M131" s="19"/>
      <c r="N131" s="32"/>
      <c r="O131" s="20"/>
      <c r="P131" s="20"/>
      <c r="Q131" s="20"/>
      <c r="R131" s="20"/>
      <c r="S131" s="20"/>
      <c r="T131" s="20"/>
      <c r="U131" s="20"/>
    </row>
    <row r="132" spans="1:21" s="31" customFormat="1" ht="13.15" customHeight="1">
      <c r="A132" s="25" t="s">
        <v>628</v>
      </c>
      <c r="B132" s="26">
        <v>2.4011999999999998</v>
      </c>
      <c r="C132" s="27">
        <v>32775.014000000003</v>
      </c>
      <c r="D132" s="28">
        <v>27662.083299999998</v>
      </c>
      <c r="E132" s="28">
        <v>29988.136500000001</v>
      </c>
      <c r="F132" s="28">
        <v>34980.007599999997</v>
      </c>
      <c r="G132" s="28">
        <v>37231.719599999997</v>
      </c>
      <c r="H132" s="28">
        <v>32799.946400000001</v>
      </c>
      <c r="I132" s="29">
        <v>6.43</v>
      </c>
      <c r="J132" s="29">
        <v>10.33</v>
      </c>
      <c r="K132" s="29">
        <v>10.77</v>
      </c>
      <c r="L132" s="29">
        <v>170.4282</v>
      </c>
      <c r="M132" s="19"/>
      <c r="N132" s="32"/>
      <c r="O132" s="20"/>
      <c r="P132" s="20"/>
      <c r="Q132" s="20"/>
      <c r="R132" s="20"/>
      <c r="S132" s="20"/>
      <c r="T132" s="20"/>
      <c r="U132" s="20"/>
    </row>
    <row r="133" spans="1:21" s="31" customFormat="1" ht="13.15" customHeight="1">
      <c r="A133" s="25" t="s">
        <v>301</v>
      </c>
      <c r="B133" s="26">
        <v>0.97109999999999996</v>
      </c>
      <c r="C133" s="27">
        <v>34946.647799999999</v>
      </c>
      <c r="D133" s="28">
        <v>27094.6711</v>
      </c>
      <c r="E133" s="28">
        <v>30939.4316</v>
      </c>
      <c r="F133" s="28">
        <v>39923.148999999998</v>
      </c>
      <c r="G133" s="28">
        <v>47106.433799999999</v>
      </c>
      <c r="H133" s="28">
        <v>36491.207699999999</v>
      </c>
      <c r="I133" s="29">
        <v>9.36</v>
      </c>
      <c r="J133" s="29">
        <v>15.55</v>
      </c>
      <c r="K133" s="29">
        <v>11.38</v>
      </c>
      <c r="L133" s="29">
        <v>174.6585</v>
      </c>
      <c r="M133" s="19"/>
      <c r="N133" s="32"/>
      <c r="O133" s="20"/>
      <c r="P133" s="20"/>
      <c r="Q133" s="20"/>
      <c r="R133" s="20"/>
      <c r="S133" s="20"/>
      <c r="T133" s="20"/>
      <c r="U133" s="20"/>
    </row>
    <row r="134" spans="1:21" s="31" customFormat="1" ht="13.15" customHeight="1">
      <c r="A134" s="25" t="s">
        <v>304</v>
      </c>
      <c r="B134" s="26">
        <v>3.0436999999999999</v>
      </c>
      <c r="C134" s="27">
        <v>51357.846100000002</v>
      </c>
      <c r="D134" s="28">
        <v>33295.865299999998</v>
      </c>
      <c r="E134" s="28">
        <v>40294.749900000003</v>
      </c>
      <c r="F134" s="28">
        <v>62786.797299999998</v>
      </c>
      <c r="G134" s="28">
        <v>75353.769899999999</v>
      </c>
      <c r="H134" s="28">
        <v>53484.678599999999</v>
      </c>
      <c r="I134" s="29">
        <v>12.28</v>
      </c>
      <c r="J134" s="29">
        <v>23.94</v>
      </c>
      <c r="K134" s="29">
        <v>11.81</v>
      </c>
      <c r="L134" s="29">
        <v>174.1198</v>
      </c>
      <c r="M134" s="19"/>
      <c r="N134" s="32"/>
      <c r="O134" s="20"/>
      <c r="P134" s="20"/>
      <c r="Q134" s="20"/>
      <c r="R134" s="20"/>
      <c r="S134" s="20"/>
      <c r="T134" s="20"/>
      <c r="U134" s="20"/>
    </row>
    <row r="135" spans="1:21" s="31" customFormat="1" ht="13.15" customHeight="1">
      <c r="A135" s="25" t="s">
        <v>306</v>
      </c>
      <c r="B135" s="26">
        <v>2.5501</v>
      </c>
      <c r="C135" s="27">
        <v>34240.588400000001</v>
      </c>
      <c r="D135" s="28">
        <v>27938.470499999999</v>
      </c>
      <c r="E135" s="28">
        <v>30696.110700000001</v>
      </c>
      <c r="F135" s="28">
        <v>39493.137900000002</v>
      </c>
      <c r="G135" s="28">
        <v>44489.140700000004</v>
      </c>
      <c r="H135" s="28">
        <v>35709.554900000003</v>
      </c>
      <c r="I135" s="29">
        <v>11.24</v>
      </c>
      <c r="J135" s="29">
        <v>11.29</v>
      </c>
      <c r="K135" s="29">
        <v>12.17</v>
      </c>
      <c r="L135" s="29">
        <v>174.14269999999999</v>
      </c>
      <c r="M135" s="19"/>
      <c r="N135" s="32"/>
      <c r="O135" s="20"/>
      <c r="P135" s="20"/>
      <c r="Q135" s="20"/>
      <c r="R135" s="20"/>
      <c r="S135" s="20"/>
      <c r="T135" s="20"/>
      <c r="U135" s="20"/>
    </row>
    <row r="136" spans="1:21" s="31" customFormat="1" ht="13.15" customHeight="1">
      <c r="A136" s="25" t="s">
        <v>307</v>
      </c>
      <c r="B136" s="26">
        <v>29.4</v>
      </c>
      <c r="C136" s="27">
        <v>37037.297299999998</v>
      </c>
      <c r="D136" s="28">
        <v>28736.9166</v>
      </c>
      <c r="E136" s="28">
        <v>32375</v>
      </c>
      <c r="F136" s="28">
        <v>43374.148000000001</v>
      </c>
      <c r="G136" s="28">
        <v>53053.1927</v>
      </c>
      <c r="H136" s="28">
        <v>39241.928699999997</v>
      </c>
      <c r="I136" s="29">
        <v>9.74</v>
      </c>
      <c r="J136" s="29">
        <v>15.32</v>
      </c>
      <c r="K136" s="29">
        <v>12.75</v>
      </c>
      <c r="L136" s="29">
        <v>173.851</v>
      </c>
      <c r="M136" s="19"/>
      <c r="N136" s="32"/>
      <c r="O136" s="20"/>
      <c r="P136" s="20"/>
      <c r="Q136" s="20"/>
      <c r="R136" s="20"/>
      <c r="S136" s="20"/>
      <c r="T136" s="20"/>
      <c r="U136" s="20"/>
    </row>
    <row r="137" spans="1:21" s="31" customFormat="1" ht="13.15" customHeight="1">
      <c r="A137" s="34" t="s">
        <v>308</v>
      </c>
      <c r="B137" s="35">
        <v>6.4236000000000004</v>
      </c>
      <c r="C137" s="36">
        <v>36162.883800000003</v>
      </c>
      <c r="D137" s="37">
        <v>28811.6666</v>
      </c>
      <c r="E137" s="37">
        <v>32114.223699999999</v>
      </c>
      <c r="F137" s="37">
        <v>41256.764300000003</v>
      </c>
      <c r="G137" s="37">
        <v>47641.276100000003</v>
      </c>
      <c r="H137" s="37">
        <v>37614.642899999999</v>
      </c>
      <c r="I137" s="38">
        <v>10.16</v>
      </c>
      <c r="J137" s="38">
        <v>15.31</v>
      </c>
      <c r="K137" s="38">
        <v>12.26</v>
      </c>
      <c r="L137" s="38">
        <v>174.17359999999999</v>
      </c>
      <c r="M137" s="19"/>
      <c r="N137" s="32"/>
      <c r="O137" s="20"/>
      <c r="P137" s="20"/>
      <c r="Q137" s="20"/>
      <c r="R137" s="20"/>
      <c r="S137" s="20"/>
      <c r="T137" s="20"/>
      <c r="U137" s="20"/>
    </row>
    <row r="138" spans="1:21" s="31" customFormat="1" ht="13.15" customHeight="1">
      <c r="A138" s="34" t="s">
        <v>309</v>
      </c>
      <c r="B138" s="35">
        <v>6.1833999999999998</v>
      </c>
      <c r="C138" s="36">
        <v>37343.451399999998</v>
      </c>
      <c r="D138" s="37">
        <v>29809.814299999998</v>
      </c>
      <c r="E138" s="37">
        <v>33110.585299999999</v>
      </c>
      <c r="F138" s="37">
        <v>44327.620199999998</v>
      </c>
      <c r="G138" s="37">
        <v>55087.961900000002</v>
      </c>
      <c r="H138" s="37">
        <v>40086.028599999998</v>
      </c>
      <c r="I138" s="38">
        <v>9.1</v>
      </c>
      <c r="J138" s="38">
        <v>16.079999999999998</v>
      </c>
      <c r="K138" s="38">
        <v>12.96</v>
      </c>
      <c r="L138" s="38">
        <v>173.22309999999999</v>
      </c>
      <c r="M138" s="19"/>
      <c r="N138" s="32"/>
      <c r="O138" s="20"/>
      <c r="P138" s="20"/>
      <c r="Q138" s="20"/>
      <c r="R138" s="20"/>
      <c r="S138" s="20"/>
      <c r="T138" s="20"/>
      <c r="U138" s="20"/>
    </row>
    <row r="139" spans="1:21" s="31" customFormat="1" ht="13.15" customHeight="1">
      <c r="A139" s="34" t="s">
        <v>310</v>
      </c>
      <c r="B139" s="35">
        <v>2.69</v>
      </c>
      <c r="C139" s="36">
        <v>39160.644699999997</v>
      </c>
      <c r="D139" s="37">
        <v>31292.962</v>
      </c>
      <c r="E139" s="37">
        <v>34892.787199999999</v>
      </c>
      <c r="F139" s="37">
        <v>45434.571100000001</v>
      </c>
      <c r="G139" s="37">
        <v>54675.999400000001</v>
      </c>
      <c r="H139" s="37">
        <v>41497.352400000003</v>
      </c>
      <c r="I139" s="38">
        <v>8.6</v>
      </c>
      <c r="J139" s="38">
        <v>15.92</v>
      </c>
      <c r="K139" s="38">
        <v>12.62</v>
      </c>
      <c r="L139" s="38">
        <v>174.3871</v>
      </c>
      <c r="M139" s="19"/>
      <c r="N139" s="32"/>
      <c r="O139" s="20"/>
      <c r="P139" s="20"/>
      <c r="Q139" s="20"/>
      <c r="R139" s="20"/>
      <c r="S139" s="20"/>
      <c r="T139" s="20"/>
      <c r="U139" s="20"/>
    </row>
    <row r="140" spans="1:21" s="31" customFormat="1" ht="13.15" customHeight="1">
      <c r="A140" s="34" t="s">
        <v>629</v>
      </c>
      <c r="B140" s="35">
        <v>2.7784</v>
      </c>
      <c r="C140" s="36">
        <v>38534.085599999999</v>
      </c>
      <c r="D140" s="37">
        <v>27636.75</v>
      </c>
      <c r="E140" s="37">
        <v>32669.642</v>
      </c>
      <c r="F140" s="37">
        <v>51130.796499999997</v>
      </c>
      <c r="G140" s="37">
        <v>61967.5026</v>
      </c>
      <c r="H140" s="37">
        <v>42335.433400000002</v>
      </c>
      <c r="I140" s="38">
        <v>9.0299999999999994</v>
      </c>
      <c r="J140" s="38">
        <v>15.4</v>
      </c>
      <c r="K140" s="38">
        <v>13.67</v>
      </c>
      <c r="L140" s="38">
        <v>172.19479999999999</v>
      </c>
      <c r="M140" s="19"/>
      <c r="N140" s="32"/>
      <c r="O140" s="20"/>
      <c r="P140" s="20"/>
      <c r="Q140" s="20"/>
      <c r="R140" s="20"/>
      <c r="S140" s="20"/>
      <c r="T140" s="20"/>
      <c r="U140" s="20"/>
    </row>
    <row r="141" spans="1:21" s="31" customFormat="1" ht="13.15" customHeight="1">
      <c r="A141" s="34" t="s">
        <v>630</v>
      </c>
      <c r="B141" s="35">
        <v>1.5459000000000001</v>
      </c>
      <c r="C141" s="36">
        <v>38891.402399999999</v>
      </c>
      <c r="D141" s="37">
        <v>29890.676500000001</v>
      </c>
      <c r="E141" s="37">
        <v>33775.434800000003</v>
      </c>
      <c r="F141" s="37">
        <v>45027.010999999999</v>
      </c>
      <c r="G141" s="37">
        <v>52316.463300000003</v>
      </c>
      <c r="H141" s="37">
        <v>40477.148099999999</v>
      </c>
      <c r="I141" s="38">
        <v>15.3</v>
      </c>
      <c r="J141" s="38">
        <v>12.82</v>
      </c>
      <c r="K141" s="38">
        <v>10.8</v>
      </c>
      <c r="L141" s="38">
        <v>174.36600000000001</v>
      </c>
      <c r="M141" s="19"/>
      <c r="N141" s="32"/>
      <c r="O141" s="20"/>
      <c r="P141" s="20"/>
      <c r="Q141" s="20"/>
      <c r="R141" s="20"/>
      <c r="S141" s="20"/>
      <c r="T141" s="20"/>
      <c r="U141" s="20"/>
    </row>
    <row r="142" spans="1:21" s="31" customFormat="1" ht="13.15" customHeight="1">
      <c r="A142" s="25" t="s">
        <v>631</v>
      </c>
      <c r="B142" s="26">
        <v>3.6027999999999998</v>
      </c>
      <c r="C142" s="27">
        <v>49068.3586</v>
      </c>
      <c r="D142" s="28">
        <v>36986.293799999999</v>
      </c>
      <c r="E142" s="28">
        <v>42897.232100000001</v>
      </c>
      <c r="F142" s="28">
        <v>53628.090799999998</v>
      </c>
      <c r="G142" s="28">
        <v>59386.682200000003</v>
      </c>
      <c r="H142" s="28">
        <v>48632.2261</v>
      </c>
      <c r="I142" s="29">
        <v>7.61</v>
      </c>
      <c r="J142" s="29">
        <v>14.22</v>
      </c>
      <c r="K142" s="29">
        <v>16.43</v>
      </c>
      <c r="L142" s="29">
        <v>164.30080000000001</v>
      </c>
      <c r="M142" s="19"/>
      <c r="N142" s="32"/>
      <c r="O142" s="20"/>
      <c r="P142" s="20"/>
      <c r="Q142" s="20"/>
      <c r="R142" s="20"/>
      <c r="S142" s="20"/>
      <c r="T142" s="20"/>
      <c r="U142" s="20"/>
    </row>
    <row r="143" spans="1:21" s="31" customFormat="1" ht="13.15" customHeight="1">
      <c r="A143" s="25" t="s">
        <v>632</v>
      </c>
      <c r="B143" s="26">
        <v>10.8802</v>
      </c>
      <c r="C143" s="27">
        <v>39185.612099999998</v>
      </c>
      <c r="D143" s="28">
        <v>32361.5494</v>
      </c>
      <c r="E143" s="28">
        <v>35738.785799999998</v>
      </c>
      <c r="F143" s="28">
        <v>44075.750399999997</v>
      </c>
      <c r="G143" s="28">
        <v>50527.375399999997</v>
      </c>
      <c r="H143" s="28">
        <v>40525.901299999998</v>
      </c>
      <c r="I143" s="29">
        <v>7.31</v>
      </c>
      <c r="J143" s="29">
        <v>15.84</v>
      </c>
      <c r="K143" s="29">
        <v>24.72</v>
      </c>
      <c r="L143" s="29">
        <v>174.0539</v>
      </c>
      <c r="M143" s="19"/>
      <c r="N143" s="32"/>
      <c r="O143" s="20"/>
      <c r="P143" s="20"/>
      <c r="Q143" s="20"/>
      <c r="R143" s="20"/>
      <c r="S143" s="20"/>
      <c r="T143" s="20"/>
      <c r="U143" s="20"/>
    </row>
    <row r="144" spans="1:21" s="31" customFormat="1" ht="13.15" customHeight="1">
      <c r="A144" s="25" t="s">
        <v>633</v>
      </c>
      <c r="B144" s="26">
        <v>8.1905000000000001</v>
      </c>
      <c r="C144" s="27">
        <v>33896.277499999997</v>
      </c>
      <c r="D144" s="28">
        <v>27619.108899999999</v>
      </c>
      <c r="E144" s="28">
        <v>30464.768499999998</v>
      </c>
      <c r="F144" s="28">
        <v>36958.090900000003</v>
      </c>
      <c r="G144" s="28">
        <v>44585.673199999997</v>
      </c>
      <c r="H144" s="28">
        <v>35077.227299999999</v>
      </c>
      <c r="I144" s="29">
        <v>8.02</v>
      </c>
      <c r="J144" s="29">
        <v>10.7</v>
      </c>
      <c r="K144" s="29">
        <v>10.92</v>
      </c>
      <c r="L144" s="29">
        <v>173.33600000000001</v>
      </c>
      <c r="M144" s="19"/>
      <c r="N144" s="32"/>
      <c r="O144" s="20"/>
      <c r="P144" s="20"/>
      <c r="Q144" s="20"/>
      <c r="R144" s="20"/>
      <c r="S144" s="20"/>
      <c r="T144" s="20"/>
      <c r="U144" s="20"/>
    </row>
    <row r="145" spans="1:21" s="31" customFormat="1" ht="13.15" customHeight="1">
      <c r="A145" s="25" t="s">
        <v>634</v>
      </c>
      <c r="B145" s="26">
        <v>1.54</v>
      </c>
      <c r="C145" s="27">
        <v>37132.594799999999</v>
      </c>
      <c r="D145" s="28">
        <v>30208.622899999998</v>
      </c>
      <c r="E145" s="28">
        <v>33454.8194</v>
      </c>
      <c r="F145" s="28">
        <v>41680.327899999997</v>
      </c>
      <c r="G145" s="28">
        <v>45872.333299999998</v>
      </c>
      <c r="H145" s="28">
        <v>37906.455399999999</v>
      </c>
      <c r="I145" s="29">
        <v>7.88</v>
      </c>
      <c r="J145" s="29">
        <v>15.03</v>
      </c>
      <c r="K145" s="29">
        <v>12.62</v>
      </c>
      <c r="L145" s="29">
        <v>174.12020000000001</v>
      </c>
      <c r="M145" s="19"/>
      <c r="N145" s="32"/>
      <c r="O145" s="20"/>
      <c r="P145" s="20"/>
      <c r="Q145" s="20"/>
      <c r="R145" s="20"/>
      <c r="S145" s="20"/>
      <c r="T145" s="20"/>
      <c r="U145" s="20"/>
    </row>
    <row r="146" spans="1:21" s="31" customFormat="1" ht="13.15" customHeight="1">
      <c r="A146" s="25" t="s">
        <v>635</v>
      </c>
      <c r="B146" s="26">
        <v>37.362099999999998</v>
      </c>
      <c r="C146" s="27">
        <v>52648.906600000002</v>
      </c>
      <c r="D146" s="28">
        <v>38992.018199999999</v>
      </c>
      <c r="E146" s="28">
        <v>45790.690699999999</v>
      </c>
      <c r="F146" s="28">
        <v>60038.257799999999</v>
      </c>
      <c r="G146" s="28">
        <v>68557.660399999993</v>
      </c>
      <c r="H146" s="28">
        <v>53591.057500000003</v>
      </c>
      <c r="I146" s="29">
        <v>5.4</v>
      </c>
      <c r="J146" s="29">
        <v>20.02</v>
      </c>
      <c r="K146" s="29">
        <v>16.64</v>
      </c>
      <c r="L146" s="29">
        <v>166.5521</v>
      </c>
      <c r="M146" s="19"/>
      <c r="N146" s="32"/>
      <c r="O146" s="20"/>
      <c r="P146" s="20"/>
      <c r="Q146" s="20"/>
      <c r="R146" s="20"/>
      <c r="S146" s="20"/>
      <c r="T146" s="20"/>
      <c r="U146" s="20"/>
    </row>
    <row r="147" spans="1:21" s="31" customFormat="1" ht="13.15" customHeight="1">
      <c r="A147" s="34" t="s">
        <v>636</v>
      </c>
      <c r="B147" s="35">
        <v>17.491299999999999</v>
      </c>
      <c r="C147" s="36">
        <v>46240.339899999999</v>
      </c>
      <c r="D147" s="37">
        <v>31963.895199999999</v>
      </c>
      <c r="E147" s="37">
        <v>40273.977400000003</v>
      </c>
      <c r="F147" s="37">
        <v>51841.169399999999</v>
      </c>
      <c r="G147" s="37">
        <v>57788.511400000003</v>
      </c>
      <c r="H147" s="37">
        <v>46296.362099999998</v>
      </c>
      <c r="I147" s="38">
        <v>5.52</v>
      </c>
      <c r="J147" s="38">
        <v>19.329999999999998</v>
      </c>
      <c r="K147" s="38">
        <v>16.82</v>
      </c>
      <c r="L147" s="38">
        <v>166.83160000000001</v>
      </c>
      <c r="M147" s="19"/>
      <c r="N147" s="32"/>
      <c r="O147" s="20"/>
      <c r="P147" s="20"/>
      <c r="Q147" s="20"/>
      <c r="R147" s="20"/>
      <c r="S147" s="20"/>
      <c r="T147" s="20"/>
      <c r="U147" s="20"/>
    </row>
    <row r="148" spans="1:21" s="31" customFormat="1" ht="13.15" customHeight="1">
      <c r="A148" s="34" t="s">
        <v>637</v>
      </c>
      <c r="B148" s="35">
        <v>8.0960999999999999</v>
      </c>
      <c r="C148" s="36">
        <v>54381.552799999998</v>
      </c>
      <c r="D148" s="37">
        <v>46271.092700000001</v>
      </c>
      <c r="E148" s="37">
        <v>50043.986900000004</v>
      </c>
      <c r="F148" s="37">
        <v>59239.245199999998</v>
      </c>
      <c r="G148" s="37">
        <v>64616.206200000001</v>
      </c>
      <c r="H148" s="37">
        <v>55130.527000000002</v>
      </c>
      <c r="I148" s="38">
        <v>4.67</v>
      </c>
      <c r="J148" s="38">
        <v>19.28</v>
      </c>
      <c r="K148" s="38">
        <v>16.64</v>
      </c>
      <c r="L148" s="38">
        <v>166.1439</v>
      </c>
      <c r="M148" s="19"/>
      <c r="N148" s="32"/>
      <c r="O148" s="20"/>
      <c r="P148" s="20"/>
      <c r="Q148" s="20"/>
      <c r="R148" s="20"/>
      <c r="S148" s="20"/>
      <c r="T148" s="20"/>
      <c r="U148" s="20"/>
    </row>
    <row r="149" spans="1:21" s="31" customFormat="1" ht="13.15" customHeight="1">
      <c r="A149" s="34" t="s">
        <v>638</v>
      </c>
      <c r="B149" s="35">
        <v>6.3006000000000002</v>
      </c>
      <c r="C149" s="36">
        <v>57904.725200000001</v>
      </c>
      <c r="D149" s="37">
        <v>49385.236499999999</v>
      </c>
      <c r="E149" s="37">
        <v>53369.697899999999</v>
      </c>
      <c r="F149" s="37">
        <v>63056.198299999996</v>
      </c>
      <c r="G149" s="37">
        <v>68810.834900000002</v>
      </c>
      <c r="H149" s="37">
        <v>58609.193700000003</v>
      </c>
      <c r="I149" s="38">
        <v>4.9800000000000004</v>
      </c>
      <c r="J149" s="38">
        <v>20.48</v>
      </c>
      <c r="K149" s="38">
        <v>16.760000000000002</v>
      </c>
      <c r="L149" s="38">
        <v>166.50630000000001</v>
      </c>
      <c r="M149" s="19"/>
      <c r="N149" s="32"/>
      <c r="O149" s="20"/>
      <c r="P149" s="20"/>
      <c r="Q149" s="20"/>
      <c r="R149" s="20"/>
      <c r="S149" s="20"/>
      <c r="T149" s="20"/>
      <c r="U149" s="20"/>
    </row>
    <row r="150" spans="1:21" s="31" customFormat="1" ht="13.15" customHeight="1">
      <c r="A150" s="34" t="s">
        <v>639</v>
      </c>
      <c r="B150" s="35">
        <v>3.9218000000000002</v>
      </c>
      <c r="C150" s="36">
        <v>62831.274599999997</v>
      </c>
      <c r="D150" s="37">
        <v>52102.249900000003</v>
      </c>
      <c r="E150" s="37">
        <v>57176.603199999998</v>
      </c>
      <c r="F150" s="37">
        <v>69132.613500000007</v>
      </c>
      <c r="G150" s="37">
        <v>77406.816699999996</v>
      </c>
      <c r="H150" s="37">
        <v>64031.1204</v>
      </c>
      <c r="I150" s="38">
        <v>5.38</v>
      </c>
      <c r="J150" s="38">
        <v>20.34</v>
      </c>
      <c r="K150" s="38">
        <v>16.649999999999999</v>
      </c>
      <c r="L150" s="38">
        <v>166.45660000000001</v>
      </c>
      <c r="M150" s="19"/>
      <c r="N150" s="32"/>
      <c r="O150" s="20"/>
      <c r="P150" s="20"/>
      <c r="Q150" s="20"/>
      <c r="R150" s="20"/>
      <c r="S150" s="20"/>
      <c r="T150" s="20"/>
      <c r="U150" s="20"/>
    </row>
    <row r="151" spans="1:21" s="31" customFormat="1" ht="13.15" customHeight="1">
      <c r="A151" s="34" t="s">
        <v>640</v>
      </c>
      <c r="B151" s="35">
        <v>1.5521</v>
      </c>
      <c r="C151" s="36">
        <v>76008.449399999998</v>
      </c>
      <c r="D151" s="37">
        <v>61038.128299999997</v>
      </c>
      <c r="E151" s="37">
        <v>67389.806800000006</v>
      </c>
      <c r="F151" s="37">
        <v>91147.839200000002</v>
      </c>
      <c r="G151" s="37">
        <v>106185.3845</v>
      </c>
      <c r="H151" s="37">
        <v>81016.123800000001</v>
      </c>
      <c r="I151" s="38">
        <v>8.4600000000000009</v>
      </c>
      <c r="J151" s="38">
        <v>25.18</v>
      </c>
      <c r="K151" s="38">
        <v>15.08</v>
      </c>
      <c r="L151" s="38">
        <v>165.958</v>
      </c>
      <c r="M151" s="19"/>
      <c r="N151" s="32"/>
      <c r="O151" s="20"/>
      <c r="P151" s="20"/>
      <c r="Q151" s="20"/>
      <c r="R151" s="20"/>
      <c r="S151" s="20"/>
      <c r="T151" s="20"/>
      <c r="U151" s="20"/>
    </row>
    <row r="152" spans="1:21" s="31" customFormat="1" ht="13.15" customHeight="1">
      <c r="A152" s="25" t="s">
        <v>641</v>
      </c>
      <c r="B152" s="26">
        <v>1.6697</v>
      </c>
      <c r="C152" s="27">
        <v>36164.266199999998</v>
      </c>
      <c r="D152" s="28">
        <v>29287.841</v>
      </c>
      <c r="E152" s="28">
        <v>32707.898700000002</v>
      </c>
      <c r="F152" s="28">
        <v>44449.222600000001</v>
      </c>
      <c r="G152" s="28">
        <v>59302.537199999999</v>
      </c>
      <c r="H152" s="28">
        <v>40277.568700000003</v>
      </c>
      <c r="I152" s="29">
        <v>6.99</v>
      </c>
      <c r="J152" s="29">
        <v>16.72</v>
      </c>
      <c r="K152" s="29">
        <v>10.97</v>
      </c>
      <c r="L152" s="29">
        <v>172.33949999999999</v>
      </c>
      <c r="M152" s="19"/>
      <c r="N152" s="32"/>
      <c r="O152" s="20"/>
      <c r="P152" s="20"/>
      <c r="Q152" s="20"/>
      <c r="R152" s="20"/>
      <c r="S152" s="20"/>
      <c r="T152" s="20"/>
      <c r="U152" s="20"/>
    </row>
    <row r="153" spans="1:21" s="31" customFormat="1" ht="13.15" customHeight="1">
      <c r="A153" s="25" t="s">
        <v>312</v>
      </c>
      <c r="B153" s="26">
        <v>1.1795</v>
      </c>
      <c r="C153" s="27">
        <v>38729.281300000002</v>
      </c>
      <c r="D153" s="28">
        <v>30099.616699999999</v>
      </c>
      <c r="E153" s="28">
        <v>33933.332799999996</v>
      </c>
      <c r="F153" s="28">
        <v>45169.714800000002</v>
      </c>
      <c r="G153" s="28">
        <v>55481.039299999997</v>
      </c>
      <c r="H153" s="28">
        <v>40793.893499999998</v>
      </c>
      <c r="I153" s="29">
        <v>9.8699999999999992</v>
      </c>
      <c r="J153" s="29">
        <v>14.62</v>
      </c>
      <c r="K153" s="29">
        <v>11.67</v>
      </c>
      <c r="L153" s="29">
        <v>175.07079999999999</v>
      </c>
      <c r="M153" s="19"/>
      <c r="N153" s="32"/>
      <c r="O153" s="20"/>
      <c r="P153" s="20"/>
      <c r="Q153" s="20"/>
      <c r="R153" s="20"/>
      <c r="S153" s="20"/>
      <c r="T153" s="20"/>
      <c r="U153" s="20"/>
    </row>
    <row r="154" spans="1:21" s="31" customFormat="1" ht="13.15" customHeight="1">
      <c r="A154" s="25" t="s">
        <v>313</v>
      </c>
      <c r="B154" s="26">
        <v>7.2918000000000003</v>
      </c>
      <c r="C154" s="27">
        <v>39944.2068</v>
      </c>
      <c r="D154" s="28">
        <v>30267.9764</v>
      </c>
      <c r="E154" s="28">
        <v>34139.287700000001</v>
      </c>
      <c r="F154" s="28">
        <v>46096.945699999997</v>
      </c>
      <c r="G154" s="28">
        <v>52087.312599999997</v>
      </c>
      <c r="H154" s="28">
        <v>40723.573100000001</v>
      </c>
      <c r="I154" s="29">
        <v>10.72</v>
      </c>
      <c r="J154" s="29">
        <v>12.69</v>
      </c>
      <c r="K154" s="29">
        <v>12.03</v>
      </c>
      <c r="L154" s="29">
        <v>173.4357</v>
      </c>
      <c r="M154" s="19"/>
      <c r="N154" s="32"/>
      <c r="O154" s="20"/>
      <c r="P154" s="20"/>
      <c r="Q154" s="20"/>
      <c r="R154" s="20"/>
      <c r="S154" s="20"/>
      <c r="T154" s="20"/>
      <c r="U154" s="20"/>
    </row>
    <row r="155" spans="1:21" s="31" customFormat="1" ht="13.15" customHeight="1">
      <c r="A155" s="34" t="s">
        <v>642</v>
      </c>
      <c r="B155" s="35">
        <v>3.3580999999999999</v>
      </c>
      <c r="C155" s="36">
        <v>36222.664599999996</v>
      </c>
      <c r="D155" s="37">
        <v>29289.036199999999</v>
      </c>
      <c r="E155" s="37">
        <v>32266.624500000002</v>
      </c>
      <c r="F155" s="37">
        <v>41526.957300000002</v>
      </c>
      <c r="G155" s="37">
        <v>46423.816200000001</v>
      </c>
      <c r="H155" s="37">
        <v>37139.358099999998</v>
      </c>
      <c r="I155" s="38">
        <v>8.4499999999999993</v>
      </c>
      <c r="J155" s="38">
        <v>13.38</v>
      </c>
      <c r="K155" s="38">
        <v>12.46</v>
      </c>
      <c r="L155" s="38">
        <v>172.98500000000001</v>
      </c>
      <c r="M155" s="19"/>
      <c r="N155" s="32"/>
      <c r="O155" s="20"/>
      <c r="P155" s="20"/>
      <c r="Q155" s="20"/>
      <c r="R155" s="20"/>
      <c r="S155" s="20"/>
      <c r="T155" s="20"/>
      <c r="U155" s="20"/>
    </row>
    <row r="156" spans="1:21" s="31" customFormat="1" ht="13.15" customHeight="1">
      <c r="A156" s="34" t="s">
        <v>643</v>
      </c>
      <c r="B156" s="35">
        <v>0.99</v>
      </c>
      <c r="C156" s="36">
        <v>44625.223400000003</v>
      </c>
      <c r="D156" s="37">
        <v>33845.137300000002</v>
      </c>
      <c r="E156" s="37">
        <v>39586.034099999997</v>
      </c>
      <c r="F156" s="37">
        <v>50206.893700000001</v>
      </c>
      <c r="G156" s="37">
        <v>56475.066700000003</v>
      </c>
      <c r="H156" s="37">
        <v>44974.225899999998</v>
      </c>
      <c r="I156" s="38">
        <v>13.62</v>
      </c>
      <c r="J156" s="38">
        <v>11.4</v>
      </c>
      <c r="K156" s="38">
        <v>11.66</v>
      </c>
      <c r="L156" s="38">
        <v>173.86799999999999</v>
      </c>
      <c r="M156" s="19"/>
      <c r="N156" s="32"/>
      <c r="O156" s="20"/>
      <c r="P156" s="20"/>
      <c r="Q156" s="20"/>
      <c r="R156" s="20"/>
      <c r="S156" s="20"/>
      <c r="T156" s="20"/>
      <c r="U156" s="20"/>
    </row>
    <row r="157" spans="1:21" s="31" customFormat="1" ht="13.15" customHeight="1">
      <c r="A157" s="25" t="s">
        <v>319</v>
      </c>
      <c r="B157" s="26">
        <v>1.1852</v>
      </c>
      <c r="C157" s="27">
        <v>38680.202700000002</v>
      </c>
      <c r="D157" s="28">
        <v>28977.174999999999</v>
      </c>
      <c r="E157" s="28">
        <v>32628.5939</v>
      </c>
      <c r="F157" s="28">
        <v>46512.851499999997</v>
      </c>
      <c r="G157" s="28">
        <v>55391.499000000003</v>
      </c>
      <c r="H157" s="28">
        <v>41052.000699999997</v>
      </c>
      <c r="I157" s="29">
        <v>9.06</v>
      </c>
      <c r="J157" s="29">
        <v>18.97</v>
      </c>
      <c r="K157" s="29">
        <v>12.96</v>
      </c>
      <c r="L157" s="29">
        <v>174.7792</v>
      </c>
      <c r="M157" s="19"/>
      <c r="N157" s="32"/>
      <c r="O157" s="20"/>
      <c r="P157" s="20"/>
      <c r="Q157" s="20"/>
      <c r="R157" s="20"/>
      <c r="S157" s="20"/>
      <c r="T157" s="20"/>
      <c r="U157" s="20"/>
    </row>
    <row r="158" spans="1:21" s="31" customFormat="1" ht="13.15" customHeight="1">
      <c r="A158" s="25" t="s">
        <v>321</v>
      </c>
      <c r="B158" s="26">
        <v>1.0525</v>
      </c>
      <c r="C158" s="27">
        <v>40087.489099999999</v>
      </c>
      <c r="D158" s="28">
        <v>31471.264800000001</v>
      </c>
      <c r="E158" s="28">
        <v>35799.324399999998</v>
      </c>
      <c r="F158" s="28">
        <v>46696.9067</v>
      </c>
      <c r="G158" s="28">
        <v>53849.762499999997</v>
      </c>
      <c r="H158" s="28">
        <v>41838.116699999999</v>
      </c>
      <c r="I158" s="29">
        <v>10.15</v>
      </c>
      <c r="J158" s="29">
        <v>17.38</v>
      </c>
      <c r="K158" s="29">
        <v>10.94</v>
      </c>
      <c r="L158" s="29">
        <v>173.87899999999999</v>
      </c>
      <c r="M158" s="19"/>
      <c r="N158" s="32"/>
      <c r="O158" s="20"/>
      <c r="P158" s="20"/>
      <c r="Q158" s="20"/>
      <c r="R158" s="20"/>
      <c r="S158" s="20"/>
      <c r="T158" s="20"/>
      <c r="U158" s="20"/>
    </row>
    <row r="159" spans="1:21" s="31" customFormat="1" ht="13.15" customHeight="1">
      <c r="A159" s="25" t="s">
        <v>325</v>
      </c>
      <c r="B159" s="26">
        <v>10.271100000000001</v>
      </c>
      <c r="C159" s="27">
        <v>34562.2595</v>
      </c>
      <c r="D159" s="28">
        <v>26533.5753</v>
      </c>
      <c r="E159" s="28">
        <v>30046.454699999998</v>
      </c>
      <c r="F159" s="28">
        <v>40708.364399999999</v>
      </c>
      <c r="G159" s="28">
        <v>48266.805399999997</v>
      </c>
      <c r="H159" s="28">
        <v>36375.535900000003</v>
      </c>
      <c r="I159" s="29">
        <v>11.39</v>
      </c>
      <c r="J159" s="29">
        <v>13.02</v>
      </c>
      <c r="K159" s="29">
        <v>11.68</v>
      </c>
      <c r="L159" s="29">
        <v>174.31909999999999</v>
      </c>
      <c r="M159" s="19"/>
      <c r="N159" s="32"/>
      <c r="O159" s="20"/>
      <c r="P159" s="20"/>
      <c r="Q159" s="20"/>
      <c r="R159" s="20"/>
      <c r="S159" s="20"/>
      <c r="T159" s="20"/>
      <c r="U159" s="20"/>
    </row>
    <row r="160" spans="1:21" s="31" customFormat="1" ht="13.15" customHeight="1">
      <c r="A160" s="25" t="s">
        <v>326</v>
      </c>
      <c r="B160" s="26">
        <v>2.0752999999999999</v>
      </c>
      <c r="C160" s="27">
        <v>34442.867200000001</v>
      </c>
      <c r="D160" s="28">
        <v>27295.833299999998</v>
      </c>
      <c r="E160" s="28">
        <v>30443.069</v>
      </c>
      <c r="F160" s="28">
        <v>39151.383999999998</v>
      </c>
      <c r="G160" s="28">
        <v>44668.799599999998</v>
      </c>
      <c r="H160" s="28">
        <v>35353.902099999999</v>
      </c>
      <c r="I160" s="29">
        <v>11.41</v>
      </c>
      <c r="J160" s="29">
        <v>14.19</v>
      </c>
      <c r="K160" s="29">
        <v>11.67</v>
      </c>
      <c r="L160" s="29">
        <v>174.24420000000001</v>
      </c>
      <c r="M160" s="19"/>
      <c r="N160" s="32"/>
      <c r="O160" s="20"/>
      <c r="P160" s="20"/>
      <c r="Q160" s="20"/>
      <c r="R160" s="20"/>
      <c r="S160" s="20"/>
      <c r="T160" s="20"/>
      <c r="U160" s="20"/>
    </row>
    <row r="161" spans="1:21" s="31" customFormat="1" ht="13.15" customHeight="1">
      <c r="A161" s="25" t="s">
        <v>644</v>
      </c>
      <c r="B161" s="26">
        <v>1.7262999999999999</v>
      </c>
      <c r="C161" s="27">
        <v>28679.735000000001</v>
      </c>
      <c r="D161" s="28">
        <v>24167.512699999999</v>
      </c>
      <c r="E161" s="28">
        <v>26274.277999999998</v>
      </c>
      <c r="F161" s="28">
        <v>31450.204099999999</v>
      </c>
      <c r="G161" s="28">
        <v>34210.173799999997</v>
      </c>
      <c r="H161" s="28">
        <v>29132.437600000001</v>
      </c>
      <c r="I161" s="29">
        <v>12.98</v>
      </c>
      <c r="J161" s="29">
        <v>7.52</v>
      </c>
      <c r="K161" s="29">
        <v>12.32</v>
      </c>
      <c r="L161" s="29">
        <v>174.14959999999999</v>
      </c>
      <c r="M161" s="19"/>
      <c r="N161" s="32"/>
      <c r="O161" s="20"/>
      <c r="P161" s="20"/>
      <c r="Q161" s="20"/>
      <c r="R161" s="20"/>
      <c r="S161" s="20"/>
      <c r="T161" s="20"/>
      <c r="U161" s="20"/>
    </row>
    <row r="162" spans="1:21" s="31" customFormat="1" ht="13.15" customHeight="1">
      <c r="A162" s="34" t="s">
        <v>645</v>
      </c>
      <c r="B162" s="35">
        <v>1.6757</v>
      </c>
      <c r="C162" s="36">
        <v>28626.665199999999</v>
      </c>
      <c r="D162" s="37">
        <v>24144.8292</v>
      </c>
      <c r="E162" s="37">
        <v>26220.598900000001</v>
      </c>
      <c r="F162" s="37">
        <v>31298.284500000002</v>
      </c>
      <c r="G162" s="37">
        <v>33958.700900000003</v>
      </c>
      <c r="H162" s="37">
        <v>28916.2647</v>
      </c>
      <c r="I162" s="38">
        <v>13.1</v>
      </c>
      <c r="J162" s="38">
        <v>7.07</v>
      </c>
      <c r="K162" s="38">
        <v>12.34</v>
      </c>
      <c r="L162" s="38">
        <v>174.12479999999999</v>
      </c>
      <c r="M162" s="19"/>
      <c r="N162" s="32"/>
      <c r="O162" s="20"/>
      <c r="P162" s="20"/>
      <c r="Q162" s="20"/>
      <c r="R162" s="20"/>
      <c r="S162" s="20"/>
      <c r="T162" s="20"/>
      <c r="U162" s="20"/>
    </row>
    <row r="163" spans="1:21" s="31" customFormat="1" ht="13.15" customHeight="1">
      <c r="A163" s="25" t="s">
        <v>327</v>
      </c>
      <c r="B163" s="26">
        <v>0.2515</v>
      </c>
      <c r="C163" s="27">
        <v>32439.833299999998</v>
      </c>
      <c r="D163" s="28">
        <v>26874.6309</v>
      </c>
      <c r="E163" s="28">
        <v>28985.261299999998</v>
      </c>
      <c r="F163" s="28">
        <v>37762.399100000002</v>
      </c>
      <c r="G163" s="28">
        <v>44948.334900000002</v>
      </c>
      <c r="H163" s="28">
        <v>34498.773000000001</v>
      </c>
      <c r="I163" s="29">
        <v>11.04</v>
      </c>
      <c r="J163" s="29">
        <v>13.43</v>
      </c>
      <c r="K163" s="29">
        <v>11.71</v>
      </c>
      <c r="L163" s="29">
        <v>174.19470000000001</v>
      </c>
      <c r="M163" s="19"/>
      <c r="N163" s="32"/>
      <c r="O163" s="20"/>
      <c r="P163" s="20"/>
      <c r="Q163" s="20"/>
      <c r="R163" s="20"/>
      <c r="S163" s="20"/>
      <c r="T163" s="20"/>
      <c r="U163" s="20"/>
    </row>
    <row r="164" spans="1:21" s="31" customFormat="1" ht="13.15" customHeight="1">
      <c r="A164" s="25" t="s">
        <v>337</v>
      </c>
      <c r="B164" s="26">
        <v>0.2117</v>
      </c>
      <c r="C164" s="27">
        <v>26982.863700000002</v>
      </c>
      <c r="D164" s="28">
        <v>20931.260300000002</v>
      </c>
      <c r="E164" s="28">
        <v>23343.811399999999</v>
      </c>
      <c r="F164" s="28">
        <v>31497.723000000002</v>
      </c>
      <c r="G164" s="28">
        <v>36031.085099999997</v>
      </c>
      <c r="H164" s="28">
        <v>27850.213599999999</v>
      </c>
      <c r="I164" s="29">
        <v>10.8</v>
      </c>
      <c r="J164" s="29">
        <v>16.59</v>
      </c>
      <c r="K164" s="29">
        <v>11.45</v>
      </c>
      <c r="L164" s="29">
        <v>174.13849999999999</v>
      </c>
      <c r="M164" s="19"/>
      <c r="N164" s="32"/>
      <c r="O164" s="20"/>
      <c r="P164" s="20"/>
      <c r="Q164" s="20"/>
      <c r="R164" s="20"/>
      <c r="S164" s="20"/>
      <c r="T164" s="20"/>
      <c r="U164" s="20"/>
    </row>
    <row r="165" spans="1:21" s="31" customFormat="1" ht="13.15" customHeight="1">
      <c r="A165" s="25" t="s">
        <v>339</v>
      </c>
      <c r="B165" s="26">
        <v>0.49830000000000002</v>
      </c>
      <c r="C165" s="27">
        <v>32228.235100000002</v>
      </c>
      <c r="D165" s="28">
        <v>25424.6666</v>
      </c>
      <c r="E165" s="28">
        <v>28981.9166</v>
      </c>
      <c r="F165" s="28">
        <v>35881.467799999999</v>
      </c>
      <c r="G165" s="28">
        <v>39347.931600000004</v>
      </c>
      <c r="H165" s="28">
        <v>32615.489000000001</v>
      </c>
      <c r="I165" s="29">
        <v>8.0500000000000007</v>
      </c>
      <c r="J165" s="29">
        <v>14.75</v>
      </c>
      <c r="K165" s="29">
        <v>11.69</v>
      </c>
      <c r="L165" s="29">
        <v>175.92750000000001</v>
      </c>
      <c r="M165" s="19"/>
      <c r="N165" s="32"/>
      <c r="O165" s="20"/>
      <c r="P165" s="20"/>
      <c r="Q165" s="20"/>
      <c r="R165" s="20"/>
      <c r="S165" s="20"/>
      <c r="T165" s="20"/>
      <c r="U165" s="20"/>
    </row>
    <row r="166" spans="1:21" s="31" customFormat="1" ht="13.15" customHeight="1">
      <c r="A166" s="25" t="s">
        <v>340</v>
      </c>
      <c r="B166" s="26">
        <v>0.32950000000000002</v>
      </c>
      <c r="C166" s="27">
        <v>28797.5759</v>
      </c>
      <c r="D166" s="28">
        <v>22123.833299999998</v>
      </c>
      <c r="E166" s="28">
        <v>25231.689399999999</v>
      </c>
      <c r="F166" s="28">
        <v>32749.771799999999</v>
      </c>
      <c r="G166" s="28">
        <v>36480.166100000002</v>
      </c>
      <c r="H166" s="28">
        <v>29140.125599999999</v>
      </c>
      <c r="I166" s="29">
        <v>9.65</v>
      </c>
      <c r="J166" s="29">
        <v>16.5</v>
      </c>
      <c r="K166" s="29">
        <v>11.96</v>
      </c>
      <c r="L166" s="29">
        <v>172.7893</v>
      </c>
      <c r="M166" s="19"/>
      <c r="N166" s="32"/>
      <c r="O166" s="20"/>
      <c r="P166" s="20"/>
      <c r="Q166" s="20"/>
      <c r="R166" s="20"/>
      <c r="S166" s="20"/>
      <c r="T166" s="20"/>
      <c r="U166" s="20"/>
    </row>
    <row r="167" spans="1:21" s="31" customFormat="1" ht="13.15" customHeight="1">
      <c r="A167" s="25" t="s">
        <v>646</v>
      </c>
      <c r="B167" s="26">
        <v>0.23039999999999999</v>
      </c>
      <c r="C167" s="27">
        <v>32930.552499999998</v>
      </c>
      <c r="D167" s="28">
        <v>25828.342700000001</v>
      </c>
      <c r="E167" s="28">
        <v>29080.75</v>
      </c>
      <c r="F167" s="28">
        <v>37845.352700000003</v>
      </c>
      <c r="G167" s="28">
        <v>42368.3433</v>
      </c>
      <c r="H167" s="28">
        <v>33658.488499999999</v>
      </c>
      <c r="I167" s="29">
        <v>10.14</v>
      </c>
      <c r="J167" s="29">
        <v>13.77</v>
      </c>
      <c r="K167" s="29">
        <v>11.84</v>
      </c>
      <c r="L167" s="29">
        <v>175.5274</v>
      </c>
      <c r="M167" s="19"/>
      <c r="N167" s="32"/>
      <c r="O167" s="20"/>
      <c r="P167" s="20"/>
      <c r="Q167" s="20"/>
      <c r="R167" s="20"/>
      <c r="S167" s="20"/>
      <c r="T167" s="20"/>
      <c r="U167" s="20"/>
    </row>
    <row r="168" spans="1:21" s="31" customFormat="1" ht="13.15" customHeight="1">
      <c r="A168" s="25" t="s">
        <v>341</v>
      </c>
      <c r="B168" s="26">
        <v>2.8126000000000002</v>
      </c>
      <c r="C168" s="27">
        <v>37005.825199999999</v>
      </c>
      <c r="D168" s="28">
        <v>29999.333299999998</v>
      </c>
      <c r="E168" s="28">
        <v>33204.449999999997</v>
      </c>
      <c r="F168" s="28">
        <v>42047.678599999999</v>
      </c>
      <c r="G168" s="28">
        <v>48810.576800000003</v>
      </c>
      <c r="H168" s="28">
        <v>38409.987000000001</v>
      </c>
      <c r="I168" s="29">
        <v>11.42</v>
      </c>
      <c r="J168" s="29">
        <v>13.84</v>
      </c>
      <c r="K168" s="29">
        <v>11.06</v>
      </c>
      <c r="L168" s="29">
        <v>174.03790000000001</v>
      </c>
      <c r="M168" s="19"/>
      <c r="N168" s="32"/>
      <c r="O168" s="20"/>
      <c r="P168" s="20"/>
      <c r="Q168" s="20"/>
      <c r="R168" s="20"/>
      <c r="S168" s="20"/>
      <c r="T168" s="20"/>
      <c r="U168" s="20"/>
    </row>
    <row r="169" spans="1:21" s="31" customFormat="1" ht="13.15" customHeight="1">
      <c r="A169" s="34" t="s">
        <v>342</v>
      </c>
      <c r="B169" s="35">
        <v>1.9726999999999999</v>
      </c>
      <c r="C169" s="36">
        <v>36967.933199999999</v>
      </c>
      <c r="D169" s="37">
        <v>29999.333299999998</v>
      </c>
      <c r="E169" s="37">
        <v>33118.9087</v>
      </c>
      <c r="F169" s="37">
        <v>42008.573100000001</v>
      </c>
      <c r="G169" s="37">
        <v>48456.692900000002</v>
      </c>
      <c r="H169" s="37">
        <v>38265.3151</v>
      </c>
      <c r="I169" s="38">
        <v>11.71</v>
      </c>
      <c r="J169" s="38">
        <v>13.35</v>
      </c>
      <c r="K169" s="38">
        <v>10.86</v>
      </c>
      <c r="L169" s="38">
        <v>174.00409999999999</v>
      </c>
      <c r="M169" s="19"/>
      <c r="N169" s="32"/>
      <c r="O169" s="20"/>
      <c r="P169" s="20"/>
      <c r="Q169" s="20"/>
      <c r="R169" s="20"/>
      <c r="S169" s="20"/>
      <c r="T169" s="20"/>
      <c r="U169" s="20"/>
    </row>
    <row r="170" spans="1:21" s="31" customFormat="1" ht="13.15" customHeight="1">
      <c r="A170" s="34" t="s">
        <v>343</v>
      </c>
      <c r="B170" s="35">
        <v>0.33019999999999999</v>
      </c>
      <c r="C170" s="36">
        <v>38765.804799999998</v>
      </c>
      <c r="D170" s="37">
        <v>31250.747800000001</v>
      </c>
      <c r="E170" s="37">
        <v>34887.123699999996</v>
      </c>
      <c r="F170" s="37">
        <v>44426.448199999999</v>
      </c>
      <c r="G170" s="37">
        <v>51301.186099999999</v>
      </c>
      <c r="H170" s="37">
        <v>40483.4375</v>
      </c>
      <c r="I170" s="38">
        <v>10.15</v>
      </c>
      <c r="J170" s="38">
        <v>16.25</v>
      </c>
      <c r="K170" s="38">
        <v>11.71</v>
      </c>
      <c r="L170" s="38">
        <v>174.04400000000001</v>
      </c>
      <c r="M170" s="19"/>
      <c r="N170" s="32"/>
      <c r="O170" s="20"/>
      <c r="P170" s="20"/>
      <c r="Q170" s="20"/>
      <c r="R170" s="20"/>
      <c r="S170" s="20"/>
      <c r="T170" s="20"/>
      <c r="U170" s="20"/>
    </row>
    <row r="171" spans="1:21" s="31" customFormat="1" ht="13.15" customHeight="1">
      <c r="A171" s="25" t="s">
        <v>346</v>
      </c>
      <c r="B171" s="26">
        <v>0.61980000000000002</v>
      </c>
      <c r="C171" s="27">
        <v>33506.245799999997</v>
      </c>
      <c r="D171" s="28">
        <v>26356.292000000001</v>
      </c>
      <c r="E171" s="28">
        <v>29493.5864</v>
      </c>
      <c r="F171" s="28">
        <v>41036.166799999999</v>
      </c>
      <c r="G171" s="28">
        <v>50190.210099999997</v>
      </c>
      <c r="H171" s="28">
        <v>36459.931799999998</v>
      </c>
      <c r="I171" s="29">
        <v>8.23</v>
      </c>
      <c r="J171" s="29">
        <v>14.15</v>
      </c>
      <c r="K171" s="29">
        <v>12.55</v>
      </c>
      <c r="L171" s="29">
        <v>174.04069999999999</v>
      </c>
      <c r="M171" s="19"/>
      <c r="N171" s="32"/>
      <c r="O171" s="20"/>
      <c r="P171" s="20"/>
      <c r="Q171" s="20"/>
      <c r="R171" s="20"/>
      <c r="S171" s="20"/>
      <c r="T171" s="20"/>
      <c r="U171" s="20"/>
    </row>
    <row r="172" spans="1:21" s="31" customFormat="1" ht="13.15" customHeight="1">
      <c r="A172" s="34" t="s">
        <v>647</v>
      </c>
      <c r="B172" s="35">
        <v>0.19900000000000001</v>
      </c>
      <c r="C172" s="36">
        <v>39263.506800000003</v>
      </c>
      <c r="D172" s="37">
        <v>29693.357599999999</v>
      </c>
      <c r="E172" s="37">
        <v>33470.444499999998</v>
      </c>
      <c r="F172" s="37">
        <v>46555.0867</v>
      </c>
      <c r="G172" s="37">
        <v>60950.816800000001</v>
      </c>
      <c r="H172" s="37">
        <v>41759.262999999999</v>
      </c>
      <c r="I172" s="38">
        <v>8.92</v>
      </c>
      <c r="J172" s="38">
        <v>16.059999999999999</v>
      </c>
      <c r="K172" s="38">
        <v>11.97</v>
      </c>
      <c r="L172" s="38">
        <v>174.55330000000001</v>
      </c>
      <c r="M172" s="19"/>
      <c r="N172" s="32"/>
      <c r="O172" s="20"/>
      <c r="P172" s="20"/>
      <c r="Q172" s="20"/>
      <c r="R172" s="20"/>
      <c r="S172" s="20"/>
      <c r="T172" s="20"/>
      <c r="U172" s="20"/>
    </row>
    <row r="173" spans="1:21" s="31" customFormat="1" ht="13.15" customHeight="1">
      <c r="A173" s="25" t="s">
        <v>348</v>
      </c>
      <c r="B173" s="26">
        <v>0.53110000000000002</v>
      </c>
      <c r="C173" s="27">
        <v>38933.586799999997</v>
      </c>
      <c r="D173" s="28">
        <v>32042.573799999998</v>
      </c>
      <c r="E173" s="28">
        <v>35011.5838</v>
      </c>
      <c r="F173" s="28">
        <v>43682.6898</v>
      </c>
      <c r="G173" s="28">
        <v>49770.821499999998</v>
      </c>
      <c r="H173" s="28">
        <v>40370.943800000001</v>
      </c>
      <c r="I173" s="29">
        <v>12.24</v>
      </c>
      <c r="J173" s="29">
        <v>14.78</v>
      </c>
      <c r="K173" s="29">
        <v>11.02</v>
      </c>
      <c r="L173" s="29">
        <v>174.3569</v>
      </c>
      <c r="M173" s="19"/>
      <c r="N173" s="32"/>
      <c r="O173" s="20"/>
      <c r="P173" s="20"/>
      <c r="Q173" s="20"/>
      <c r="R173" s="20"/>
      <c r="S173" s="20"/>
      <c r="T173" s="20"/>
      <c r="U173" s="20"/>
    </row>
    <row r="174" spans="1:21" s="31" customFormat="1" ht="13.15" customHeight="1">
      <c r="A174" s="25" t="s">
        <v>349</v>
      </c>
      <c r="B174" s="26">
        <v>0.627</v>
      </c>
      <c r="C174" s="27">
        <v>31507.4408</v>
      </c>
      <c r="D174" s="28">
        <v>25553.969499999999</v>
      </c>
      <c r="E174" s="28">
        <v>28269.433300000001</v>
      </c>
      <c r="F174" s="28">
        <v>35658.635399999999</v>
      </c>
      <c r="G174" s="28">
        <v>40049.016100000001</v>
      </c>
      <c r="H174" s="28">
        <v>32385.1145</v>
      </c>
      <c r="I174" s="29">
        <v>11.3</v>
      </c>
      <c r="J174" s="29">
        <v>13.19</v>
      </c>
      <c r="K174" s="29">
        <v>12.03</v>
      </c>
      <c r="L174" s="29">
        <v>174.8391</v>
      </c>
      <c r="M174" s="19"/>
      <c r="N174" s="32"/>
      <c r="O174" s="20"/>
      <c r="P174" s="20"/>
      <c r="Q174" s="20"/>
      <c r="R174" s="20"/>
      <c r="S174" s="20"/>
      <c r="T174" s="20"/>
      <c r="U174" s="20"/>
    </row>
    <row r="175" spans="1:21" s="31" customFormat="1" ht="13.15" customHeight="1">
      <c r="A175" s="25" t="s">
        <v>351</v>
      </c>
      <c r="B175" s="26">
        <v>0.74960000000000004</v>
      </c>
      <c r="C175" s="27">
        <v>40560.189200000001</v>
      </c>
      <c r="D175" s="28">
        <v>31594.6512</v>
      </c>
      <c r="E175" s="28">
        <v>35871.971700000002</v>
      </c>
      <c r="F175" s="28">
        <v>46524.387000000002</v>
      </c>
      <c r="G175" s="28">
        <v>51483.194300000003</v>
      </c>
      <c r="H175" s="28">
        <v>41488.636899999998</v>
      </c>
      <c r="I175" s="29">
        <v>7.83</v>
      </c>
      <c r="J175" s="29">
        <v>21.97</v>
      </c>
      <c r="K175" s="29">
        <v>10.76</v>
      </c>
      <c r="L175" s="29">
        <v>175.4589</v>
      </c>
      <c r="M175" s="19"/>
      <c r="N175" s="32"/>
      <c r="O175" s="20"/>
      <c r="P175" s="20"/>
      <c r="Q175" s="20"/>
      <c r="R175" s="20"/>
      <c r="S175" s="20"/>
      <c r="T175" s="20"/>
      <c r="U175" s="20"/>
    </row>
    <row r="176" spans="1:21" s="31" customFormat="1" ht="13.15" customHeight="1">
      <c r="A176" s="34" t="s">
        <v>354</v>
      </c>
      <c r="B176" s="35">
        <v>0.27400000000000002</v>
      </c>
      <c r="C176" s="36">
        <v>40084.699500000002</v>
      </c>
      <c r="D176" s="37">
        <v>31556.192800000001</v>
      </c>
      <c r="E176" s="37">
        <v>34260.363799999999</v>
      </c>
      <c r="F176" s="37">
        <v>46364.8825</v>
      </c>
      <c r="G176" s="37">
        <v>50883.508900000001</v>
      </c>
      <c r="H176" s="37">
        <v>41059.584799999997</v>
      </c>
      <c r="I176" s="38">
        <v>7.83</v>
      </c>
      <c r="J176" s="38">
        <v>19.93</v>
      </c>
      <c r="K176" s="38">
        <v>10.97</v>
      </c>
      <c r="L176" s="38">
        <v>174.06229999999999</v>
      </c>
      <c r="M176" s="19"/>
      <c r="N176" s="32"/>
      <c r="O176" s="20"/>
      <c r="P176" s="20"/>
      <c r="Q176" s="20"/>
      <c r="R176" s="20"/>
      <c r="S176" s="20"/>
      <c r="T176" s="20"/>
      <c r="U176" s="20"/>
    </row>
    <row r="177" spans="1:21" s="31" customFormat="1" ht="13.15" customHeight="1">
      <c r="A177" s="25" t="s">
        <v>358</v>
      </c>
      <c r="B177" s="26">
        <v>3.7980999999999998</v>
      </c>
      <c r="C177" s="27">
        <v>32028.999599999999</v>
      </c>
      <c r="D177" s="28">
        <v>25783.9928</v>
      </c>
      <c r="E177" s="28">
        <v>28704.614799999999</v>
      </c>
      <c r="F177" s="28">
        <v>36181.539900000003</v>
      </c>
      <c r="G177" s="28">
        <v>41727.5101</v>
      </c>
      <c r="H177" s="28">
        <v>33232.210200000001</v>
      </c>
      <c r="I177" s="29">
        <v>8.1199999999999992</v>
      </c>
      <c r="J177" s="29">
        <v>9.66</v>
      </c>
      <c r="K177" s="29">
        <v>11.17</v>
      </c>
      <c r="L177" s="29">
        <v>174.15010000000001</v>
      </c>
      <c r="M177" s="19"/>
      <c r="N177" s="32"/>
      <c r="O177" s="20"/>
      <c r="P177" s="20"/>
      <c r="Q177" s="20"/>
      <c r="R177" s="20"/>
      <c r="S177" s="20"/>
      <c r="T177" s="20"/>
      <c r="U177" s="20"/>
    </row>
    <row r="178" spans="1:21" s="31" customFormat="1" ht="13.15" customHeight="1">
      <c r="A178" s="25" t="s">
        <v>359</v>
      </c>
      <c r="B178" s="26">
        <v>0.27929999999999999</v>
      </c>
      <c r="C178" s="27">
        <v>29778.9166</v>
      </c>
      <c r="D178" s="28">
        <v>22949.2906</v>
      </c>
      <c r="E178" s="28">
        <v>26095.656800000001</v>
      </c>
      <c r="F178" s="28">
        <v>34206.357300000003</v>
      </c>
      <c r="G178" s="28">
        <v>42126.918299999998</v>
      </c>
      <c r="H178" s="28">
        <v>31102.1152</v>
      </c>
      <c r="I178" s="29">
        <v>11.69</v>
      </c>
      <c r="J178" s="29">
        <v>12.29</v>
      </c>
      <c r="K178" s="29">
        <v>11.49</v>
      </c>
      <c r="L178" s="29">
        <v>173.7379</v>
      </c>
      <c r="M178" s="19"/>
      <c r="N178" s="32"/>
      <c r="O178" s="20"/>
      <c r="P178" s="20"/>
      <c r="Q178" s="20"/>
      <c r="R178" s="20"/>
      <c r="S178" s="20"/>
      <c r="T178" s="20"/>
      <c r="U178" s="20"/>
    </row>
    <row r="179" spans="1:21" s="31" customFormat="1" ht="13.15" customHeight="1">
      <c r="A179" s="25" t="s">
        <v>365</v>
      </c>
      <c r="B179" s="26">
        <v>2.0743</v>
      </c>
      <c r="C179" s="27">
        <v>31768.489000000001</v>
      </c>
      <c r="D179" s="28">
        <v>25356.178400000001</v>
      </c>
      <c r="E179" s="28">
        <v>28212.447700000001</v>
      </c>
      <c r="F179" s="28">
        <v>35383.428800000002</v>
      </c>
      <c r="G179" s="28">
        <v>39960.485999999997</v>
      </c>
      <c r="H179" s="28">
        <v>32542.6666</v>
      </c>
      <c r="I179" s="29">
        <v>8.64</v>
      </c>
      <c r="J179" s="29">
        <v>10.75</v>
      </c>
      <c r="K179" s="29">
        <v>11.89</v>
      </c>
      <c r="L179" s="29">
        <v>174.22569999999999</v>
      </c>
      <c r="M179" s="19"/>
      <c r="N179" s="32"/>
      <c r="O179" s="20"/>
      <c r="P179" s="20"/>
      <c r="Q179" s="20"/>
      <c r="R179" s="20"/>
      <c r="S179" s="20"/>
      <c r="T179" s="20"/>
      <c r="U179" s="20"/>
    </row>
    <row r="180" spans="1:21" s="31" customFormat="1" ht="13.15" customHeight="1">
      <c r="A180" s="25" t="s">
        <v>366</v>
      </c>
      <c r="B180" s="26">
        <v>0.96799999999999997</v>
      </c>
      <c r="C180" s="27">
        <v>41993.938099999999</v>
      </c>
      <c r="D180" s="28">
        <v>32233.045300000002</v>
      </c>
      <c r="E180" s="28">
        <v>36197.010900000001</v>
      </c>
      <c r="F180" s="28">
        <v>49011.722300000001</v>
      </c>
      <c r="G180" s="28">
        <v>56970.729200000002</v>
      </c>
      <c r="H180" s="28">
        <v>44021.405500000001</v>
      </c>
      <c r="I180" s="29">
        <v>14.47</v>
      </c>
      <c r="J180" s="29">
        <v>16.809999999999999</v>
      </c>
      <c r="K180" s="29">
        <v>11.13</v>
      </c>
      <c r="L180" s="29">
        <v>174.87610000000001</v>
      </c>
      <c r="M180" s="19"/>
      <c r="N180" s="32"/>
      <c r="O180" s="20"/>
      <c r="P180" s="20"/>
      <c r="Q180" s="20"/>
      <c r="R180" s="20"/>
      <c r="S180" s="20"/>
      <c r="T180" s="20"/>
      <c r="U180" s="20"/>
    </row>
    <row r="181" spans="1:21" s="31" customFormat="1" ht="13.15" customHeight="1">
      <c r="A181" s="25" t="s">
        <v>648</v>
      </c>
      <c r="B181" s="26">
        <v>10.0831</v>
      </c>
      <c r="C181" s="27">
        <v>37789.338100000001</v>
      </c>
      <c r="D181" s="28">
        <v>29767.4002</v>
      </c>
      <c r="E181" s="28">
        <v>33375.073799999998</v>
      </c>
      <c r="F181" s="28">
        <v>43411.416599999997</v>
      </c>
      <c r="G181" s="28">
        <v>50559.222800000003</v>
      </c>
      <c r="H181" s="28">
        <v>39467.389300000003</v>
      </c>
      <c r="I181" s="29">
        <v>9.82</v>
      </c>
      <c r="J181" s="29">
        <v>15.05</v>
      </c>
      <c r="K181" s="29">
        <v>12.03</v>
      </c>
      <c r="L181" s="29">
        <v>174.44890000000001</v>
      </c>
      <c r="M181" s="19"/>
      <c r="N181" s="32"/>
      <c r="O181" s="20"/>
      <c r="P181" s="20"/>
      <c r="Q181" s="20"/>
      <c r="R181" s="20"/>
      <c r="S181" s="20"/>
      <c r="T181" s="20"/>
      <c r="U181" s="20"/>
    </row>
    <row r="182" spans="1:21" s="31" customFormat="1" ht="13.15" customHeight="1">
      <c r="A182" s="34" t="s">
        <v>649</v>
      </c>
      <c r="B182" s="35">
        <v>2.1343999999999999</v>
      </c>
      <c r="C182" s="36">
        <v>37186.580600000001</v>
      </c>
      <c r="D182" s="37">
        <v>29658.256399999998</v>
      </c>
      <c r="E182" s="37">
        <v>33069.538999999997</v>
      </c>
      <c r="F182" s="37">
        <v>41730.482900000003</v>
      </c>
      <c r="G182" s="37">
        <v>48461.913999999997</v>
      </c>
      <c r="H182" s="37">
        <v>38335.737699999998</v>
      </c>
      <c r="I182" s="38">
        <v>9.7200000000000006</v>
      </c>
      <c r="J182" s="38">
        <v>15.29</v>
      </c>
      <c r="K182" s="38">
        <v>12.33</v>
      </c>
      <c r="L182" s="38">
        <v>174.35300000000001</v>
      </c>
      <c r="M182" s="19"/>
      <c r="N182" s="32"/>
      <c r="O182" s="20"/>
      <c r="P182" s="20"/>
      <c r="Q182" s="20"/>
      <c r="R182" s="20"/>
      <c r="S182" s="20"/>
      <c r="T182" s="20"/>
      <c r="U182" s="20"/>
    </row>
    <row r="183" spans="1:21" s="31" customFormat="1" ht="13.15" customHeight="1">
      <c r="A183" s="34" t="s">
        <v>650</v>
      </c>
      <c r="B183" s="35">
        <v>0.60229999999999995</v>
      </c>
      <c r="C183" s="36">
        <v>39910.976600000002</v>
      </c>
      <c r="D183" s="37">
        <v>31106.113700000002</v>
      </c>
      <c r="E183" s="37">
        <v>34862.644</v>
      </c>
      <c r="F183" s="37">
        <v>49282.131500000003</v>
      </c>
      <c r="G183" s="37">
        <v>58422.806499999999</v>
      </c>
      <c r="H183" s="37">
        <v>43139.310100000002</v>
      </c>
      <c r="I183" s="38">
        <v>4.24</v>
      </c>
      <c r="J183" s="38">
        <v>14.43</v>
      </c>
      <c r="K183" s="38">
        <v>11.3</v>
      </c>
      <c r="L183" s="38">
        <v>174.30690000000001</v>
      </c>
      <c r="M183" s="19"/>
      <c r="N183" s="32"/>
      <c r="O183" s="20"/>
      <c r="P183" s="20"/>
      <c r="Q183" s="20"/>
      <c r="R183" s="20"/>
      <c r="S183" s="20"/>
      <c r="T183" s="20"/>
      <c r="U183" s="20"/>
    </row>
    <row r="184" spans="1:21" s="31" customFormat="1" ht="13.15" customHeight="1">
      <c r="A184" s="34" t="s">
        <v>651</v>
      </c>
      <c r="B184" s="35">
        <v>1.0257000000000001</v>
      </c>
      <c r="C184" s="36">
        <v>37303.735500000003</v>
      </c>
      <c r="D184" s="37">
        <v>28537.440299999998</v>
      </c>
      <c r="E184" s="37">
        <v>32572.376700000001</v>
      </c>
      <c r="F184" s="37">
        <v>42927.217199999999</v>
      </c>
      <c r="G184" s="37">
        <v>50078.230799999998</v>
      </c>
      <c r="H184" s="37">
        <v>38702.383399999999</v>
      </c>
      <c r="I184" s="38">
        <v>14.17</v>
      </c>
      <c r="J184" s="38">
        <v>12.59</v>
      </c>
      <c r="K184" s="38">
        <v>11.03</v>
      </c>
      <c r="L184" s="38">
        <v>174.7106</v>
      </c>
      <c r="M184" s="19"/>
      <c r="N184" s="32"/>
      <c r="O184" s="20"/>
      <c r="P184" s="20"/>
      <c r="Q184" s="20"/>
      <c r="R184" s="20"/>
      <c r="S184" s="20"/>
      <c r="T184" s="20"/>
      <c r="U184" s="20"/>
    </row>
    <row r="185" spans="1:21" s="31" customFormat="1" ht="13.15" customHeight="1">
      <c r="A185" s="34" t="s">
        <v>652</v>
      </c>
      <c r="B185" s="35">
        <v>0.503</v>
      </c>
      <c r="C185" s="36">
        <v>36580.1103</v>
      </c>
      <c r="D185" s="37">
        <v>30230.938399999999</v>
      </c>
      <c r="E185" s="37">
        <v>33145.9107</v>
      </c>
      <c r="F185" s="37">
        <v>39894.528400000003</v>
      </c>
      <c r="G185" s="37">
        <v>44447.127399999998</v>
      </c>
      <c r="H185" s="37">
        <v>36895.0815</v>
      </c>
      <c r="I185" s="38">
        <v>8.73</v>
      </c>
      <c r="J185" s="38">
        <v>13.64</v>
      </c>
      <c r="K185" s="38">
        <v>12.65</v>
      </c>
      <c r="L185" s="38">
        <v>174.36959999999999</v>
      </c>
      <c r="M185" s="19"/>
      <c r="N185" s="32"/>
      <c r="O185" s="20"/>
      <c r="P185" s="20"/>
      <c r="Q185" s="20"/>
      <c r="R185" s="20"/>
      <c r="S185" s="20"/>
      <c r="T185" s="20"/>
      <c r="U185" s="20"/>
    </row>
    <row r="186" spans="1:21" s="31" customFormat="1" ht="13.15" customHeight="1">
      <c r="A186" s="25" t="s">
        <v>369</v>
      </c>
      <c r="B186" s="26">
        <v>20.3917</v>
      </c>
      <c r="C186" s="27">
        <v>25776.8681</v>
      </c>
      <c r="D186" s="28">
        <v>21548.762299999999</v>
      </c>
      <c r="E186" s="28">
        <v>23348.9323</v>
      </c>
      <c r="F186" s="28">
        <v>28963.4951</v>
      </c>
      <c r="G186" s="28">
        <v>33030.4427</v>
      </c>
      <c r="H186" s="28">
        <v>26694.885999999999</v>
      </c>
      <c r="I186" s="29">
        <v>14.12</v>
      </c>
      <c r="J186" s="29">
        <v>7.6</v>
      </c>
      <c r="K186" s="29">
        <v>11.18</v>
      </c>
      <c r="L186" s="29">
        <v>174.37530000000001</v>
      </c>
      <c r="M186" s="19"/>
      <c r="N186" s="32"/>
      <c r="O186" s="20"/>
      <c r="P186" s="20"/>
      <c r="Q186" s="20"/>
      <c r="R186" s="20"/>
      <c r="S186" s="20"/>
      <c r="T186" s="20"/>
      <c r="U186" s="20"/>
    </row>
    <row r="187" spans="1:21" s="31" customFormat="1" ht="13.15" customHeight="1">
      <c r="A187" s="34" t="s">
        <v>370</v>
      </c>
      <c r="B187" s="35">
        <v>15.547000000000001</v>
      </c>
      <c r="C187" s="36">
        <v>26302.674999999999</v>
      </c>
      <c r="D187" s="37">
        <v>22189.822899999999</v>
      </c>
      <c r="E187" s="37">
        <v>23994.247599999999</v>
      </c>
      <c r="F187" s="37">
        <v>29613.698700000001</v>
      </c>
      <c r="G187" s="37">
        <v>33753.2258</v>
      </c>
      <c r="H187" s="37">
        <v>27296.468400000002</v>
      </c>
      <c r="I187" s="38">
        <v>14</v>
      </c>
      <c r="J187" s="38">
        <v>7.74</v>
      </c>
      <c r="K187" s="38">
        <v>11.22</v>
      </c>
      <c r="L187" s="38">
        <v>174.36760000000001</v>
      </c>
      <c r="M187" s="19"/>
      <c r="N187" s="32"/>
      <c r="O187" s="20"/>
      <c r="P187" s="20"/>
      <c r="Q187" s="20"/>
      <c r="R187" s="20"/>
      <c r="S187" s="20"/>
      <c r="T187" s="20"/>
      <c r="U187" s="20"/>
    </row>
    <row r="188" spans="1:21" s="31" customFormat="1" ht="13.15" customHeight="1">
      <c r="A188" s="34" t="s">
        <v>371</v>
      </c>
      <c r="B188" s="35">
        <v>4.7667999999999999</v>
      </c>
      <c r="C188" s="36">
        <v>23795.9355</v>
      </c>
      <c r="D188" s="37">
        <v>20412.442999999999</v>
      </c>
      <c r="E188" s="37">
        <v>21824.75</v>
      </c>
      <c r="F188" s="37">
        <v>26698.638200000001</v>
      </c>
      <c r="G188" s="37">
        <v>30353.773799999999</v>
      </c>
      <c r="H188" s="37">
        <v>24690.062600000001</v>
      </c>
      <c r="I188" s="38">
        <v>14.63</v>
      </c>
      <c r="J188" s="38">
        <v>6.99</v>
      </c>
      <c r="K188" s="38">
        <v>11.06</v>
      </c>
      <c r="L188" s="38">
        <v>174.38570000000001</v>
      </c>
      <c r="M188" s="19"/>
      <c r="N188" s="32"/>
      <c r="O188" s="20"/>
      <c r="P188" s="20"/>
      <c r="Q188" s="20"/>
      <c r="R188" s="20"/>
      <c r="S188" s="20"/>
      <c r="T188" s="20"/>
      <c r="U188" s="20"/>
    </row>
    <row r="189" spans="1:21" s="31" customFormat="1" ht="13.15" customHeight="1">
      <c r="A189" s="25" t="s">
        <v>377</v>
      </c>
      <c r="B189" s="26">
        <v>4.7667999999999999</v>
      </c>
      <c r="C189" s="27">
        <v>34255.696199999998</v>
      </c>
      <c r="D189" s="28">
        <v>22630.4251</v>
      </c>
      <c r="E189" s="28">
        <v>28352.503000000001</v>
      </c>
      <c r="F189" s="28">
        <v>39174.161099999998</v>
      </c>
      <c r="G189" s="28">
        <v>43880.136100000003</v>
      </c>
      <c r="H189" s="28">
        <v>34073.582499999997</v>
      </c>
      <c r="I189" s="29">
        <v>14.57</v>
      </c>
      <c r="J189" s="29">
        <v>12.46</v>
      </c>
      <c r="K189" s="29">
        <v>11.02</v>
      </c>
      <c r="L189" s="29">
        <v>174.34620000000001</v>
      </c>
      <c r="M189" s="19"/>
      <c r="N189" s="32"/>
      <c r="O189" s="20"/>
      <c r="P189" s="20"/>
      <c r="Q189" s="20"/>
      <c r="R189" s="20"/>
      <c r="S189" s="20"/>
      <c r="T189" s="20"/>
      <c r="U189" s="20"/>
    </row>
    <row r="190" spans="1:21" s="31" customFormat="1" ht="13.15" customHeight="1">
      <c r="A190" s="34" t="s">
        <v>653</v>
      </c>
      <c r="B190" s="35">
        <v>3.2753000000000001</v>
      </c>
      <c r="C190" s="36">
        <v>34966.688499999997</v>
      </c>
      <c r="D190" s="37">
        <v>22441.25</v>
      </c>
      <c r="E190" s="37">
        <v>29120.065999999999</v>
      </c>
      <c r="F190" s="37">
        <v>39329.694199999998</v>
      </c>
      <c r="G190" s="37">
        <v>43627.4735</v>
      </c>
      <c r="H190" s="37">
        <v>34317.653299999998</v>
      </c>
      <c r="I190" s="38">
        <v>17.09</v>
      </c>
      <c r="J190" s="38">
        <v>10.72</v>
      </c>
      <c r="K190" s="38">
        <v>10.5</v>
      </c>
      <c r="L190" s="38">
        <v>174.15700000000001</v>
      </c>
      <c r="M190" s="19"/>
      <c r="N190" s="32"/>
      <c r="O190" s="20"/>
      <c r="P190" s="20"/>
      <c r="Q190" s="20"/>
      <c r="R190" s="20"/>
      <c r="S190" s="20"/>
      <c r="T190" s="20"/>
      <c r="U190" s="20"/>
    </row>
    <row r="191" spans="1:21" s="31" customFormat="1" ht="13.15" customHeight="1">
      <c r="A191" s="34" t="s">
        <v>378</v>
      </c>
      <c r="B191" s="35">
        <v>0.82199999999999995</v>
      </c>
      <c r="C191" s="36">
        <v>32189.711200000002</v>
      </c>
      <c r="D191" s="37">
        <v>25113.841799999998</v>
      </c>
      <c r="E191" s="37">
        <v>28696.4434</v>
      </c>
      <c r="F191" s="37">
        <v>38344.495600000002</v>
      </c>
      <c r="G191" s="37">
        <v>44144.958599999998</v>
      </c>
      <c r="H191" s="37">
        <v>33907.2382</v>
      </c>
      <c r="I191" s="38">
        <v>8.11</v>
      </c>
      <c r="J191" s="38">
        <v>17</v>
      </c>
      <c r="K191" s="38">
        <v>12.96</v>
      </c>
      <c r="L191" s="38">
        <v>174.5035</v>
      </c>
      <c r="M191" s="19"/>
      <c r="N191" s="32"/>
      <c r="O191" s="20"/>
      <c r="P191" s="20"/>
      <c r="Q191" s="20"/>
      <c r="R191" s="20"/>
      <c r="S191" s="20"/>
      <c r="T191" s="20"/>
      <c r="U191" s="20"/>
    </row>
    <row r="192" spans="1:21" s="31" customFormat="1" ht="13.15" customHeight="1">
      <c r="A192" s="25" t="s">
        <v>379</v>
      </c>
      <c r="B192" s="26">
        <v>9.1580999999999992</v>
      </c>
      <c r="C192" s="27">
        <v>26883.5452</v>
      </c>
      <c r="D192" s="28">
        <v>21423.9228</v>
      </c>
      <c r="E192" s="28">
        <v>23503.8573</v>
      </c>
      <c r="F192" s="28">
        <v>31602.154900000001</v>
      </c>
      <c r="G192" s="28">
        <v>36507.274899999997</v>
      </c>
      <c r="H192" s="28">
        <v>28133.787899999999</v>
      </c>
      <c r="I192" s="29">
        <v>14.85</v>
      </c>
      <c r="J192" s="29">
        <v>8.8000000000000007</v>
      </c>
      <c r="K192" s="29">
        <v>10.47</v>
      </c>
      <c r="L192" s="29">
        <v>174.67169999999999</v>
      </c>
      <c r="M192" s="19"/>
      <c r="N192" s="32"/>
      <c r="O192" s="20"/>
      <c r="P192" s="20"/>
      <c r="Q192" s="20"/>
      <c r="R192" s="20"/>
      <c r="S192" s="20"/>
      <c r="T192" s="20"/>
      <c r="U192" s="20"/>
    </row>
    <row r="193" spans="1:21" s="31" customFormat="1" ht="13.15" customHeight="1">
      <c r="A193" s="25" t="s">
        <v>654</v>
      </c>
      <c r="B193" s="26">
        <v>0.66990000000000005</v>
      </c>
      <c r="C193" s="27">
        <v>30643.750899999999</v>
      </c>
      <c r="D193" s="28">
        <v>24389.688300000002</v>
      </c>
      <c r="E193" s="28">
        <v>27019.4359</v>
      </c>
      <c r="F193" s="28">
        <v>34749.942900000002</v>
      </c>
      <c r="G193" s="28">
        <v>38778.1489</v>
      </c>
      <c r="H193" s="28">
        <v>31491.4339</v>
      </c>
      <c r="I193" s="29">
        <v>6.31</v>
      </c>
      <c r="J193" s="29">
        <v>21.97</v>
      </c>
      <c r="K193" s="29">
        <v>11.03</v>
      </c>
      <c r="L193" s="29">
        <v>175.13679999999999</v>
      </c>
      <c r="M193" s="19"/>
      <c r="N193" s="32"/>
      <c r="O193" s="20"/>
      <c r="P193" s="20"/>
      <c r="Q193" s="20"/>
      <c r="R193" s="20"/>
      <c r="S193" s="20"/>
      <c r="T193" s="20"/>
      <c r="U193" s="20"/>
    </row>
    <row r="194" spans="1:21" s="31" customFormat="1" ht="13.15" customHeight="1">
      <c r="A194" s="25" t="s">
        <v>391</v>
      </c>
      <c r="B194" s="26">
        <v>0.99819999999999998</v>
      </c>
      <c r="C194" s="27">
        <v>29987.065699999999</v>
      </c>
      <c r="D194" s="28">
        <v>23760.9166</v>
      </c>
      <c r="E194" s="28">
        <v>26365.3544</v>
      </c>
      <c r="F194" s="28">
        <v>33959.2192</v>
      </c>
      <c r="G194" s="28">
        <v>37907.194900000002</v>
      </c>
      <c r="H194" s="28">
        <v>30649.1018</v>
      </c>
      <c r="I194" s="29">
        <v>8.6300000000000008</v>
      </c>
      <c r="J194" s="29">
        <v>12.6</v>
      </c>
      <c r="K194" s="29">
        <v>14.22</v>
      </c>
      <c r="L194" s="29">
        <v>174.27680000000001</v>
      </c>
      <c r="M194" s="19"/>
      <c r="N194" s="32"/>
      <c r="O194" s="20"/>
      <c r="P194" s="20"/>
      <c r="Q194" s="20"/>
      <c r="R194" s="20"/>
      <c r="S194" s="20"/>
      <c r="T194" s="20"/>
      <c r="U194" s="20"/>
    </row>
    <row r="195" spans="1:21" s="31" customFormat="1" ht="13.15" customHeight="1">
      <c r="A195" s="34" t="s">
        <v>655</v>
      </c>
      <c r="B195" s="35">
        <v>0.62019999999999997</v>
      </c>
      <c r="C195" s="36">
        <v>31822.896499999999</v>
      </c>
      <c r="D195" s="37">
        <v>25319.833299999998</v>
      </c>
      <c r="E195" s="37">
        <v>28253.333299999998</v>
      </c>
      <c r="F195" s="37">
        <v>35313.299500000001</v>
      </c>
      <c r="G195" s="37">
        <v>39628.533199999998</v>
      </c>
      <c r="H195" s="37">
        <v>32261.015500000001</v>
      </c>
      <c r="I195" s="38">
        <v>9.52</v>
      </c>
      <c r="J195" s="38">
        <v>12.54</v>
      </c>
      <c r="K195" s="38">
        <v>12.9</v>
      </c>
      <c r="L195" s="38">
        <v>174.3912</v>
      </c>
      <c r="M195" s="19"/>
      <c r="N195" s="32"/>
      <c r="O195" s="20"/>
      <c r="P195" s="20"/>
      <c r="Q195" s="20"/>
      <c r="R195" s="20"/>
      <c r="S195" s="20"/>
      <c r="T195" s="20"/>
      <c r="U195" s="20"/>
    </row>
    <row r="196" spans="1:21" s="31" customFormat="1" ht="13.15" customHeight="1">
      <c r="A196" s="25" t="s">
        <v>397</v>
      </c>
      <c r="B196" s="26">
        <v>13.1309</v>
      </c>
      <c r="C196" s="27">
        <v>31497.25</v>
      </c>
      <c r="D196" s="28">
        <v>26758.606100000001</v>
      </c>
      <c r="E196" s="28">
        <v>29055.501499999998</v>
      </c>
      <c r="F196" s="28">
        <v>34345.724300000002</v>
      </c>
      <c r="G196" s="28">
        <v>37900.562700000002</v>
      </c>
      <c r="H196" s="28">
        <v>31997.3423</v>
      </c>
      <c r="I196" s="29">
        <v>12.39</v>
      </c>
      <c r="J196" s="29">
        <v>4.74</v>
      </c>
      <c r="K196" s="29">
        <v>16.89</v>
      </c>
      <c r="L196" s="29">
        <v>174.44829999999999</v>
      </c>
      <c r="M196" s="19"/>
      <c r="N196" s="32"/>
      <c r="O196" s="20"/>
      <c r="P196" s="20"/>
      <c r="Q196" s="20"/>
      <c r="R196" s="20"/>
      <c r="S196" s="20"/>
      <c r="T196" s="20"/>
      <c r="U196" s="20"/>
    </row>
    <row r="197" spans="1:21" s="31" customFormat="1" ht="13.15" customHeight="1">
      <c r="A197" s="34" t="s">
        <v>656</v>
      </c>
      <c r="B197" s="35">
        <v>8.3163</v>
      </c>
      <c r="C197" s="36">
        <v>31171.5425</v>
      </c>
      <c r="D197" s="37">
        <v>26614.7621</v>
      </c>
      <c r="E197" s="37">
        <v>28858.2346</v>
      </c>
      <c r="F197" s="37">
        <v>33677.897199999999</v>
      </c>
      <c r="G197" s="37">
        <v>36306.558799999999</v>
      </c>
      <c r="H197" s="37">
        <v>31399.879199999999</v>
      </c>
      <c r="I197" s="38">
        <v>12.89</v>
      </c>
      <c r="J197" s="38">
        <v>2.1800000000000002</v>
      </c>
      <c r="K197" s="38">
        <v>17.190000000000001</v>
      </c>
      <c r="L197" s="38">
        <v>174.5453</v>
      </c>
      <c r="M197" s="19"/>
      <c r="N197" s="32"/>
      <c r="O197" s="20"/>
      <c r="P197" s="20"/>
      <c r="Q197" s="20"/>
      <c r="R197" s="20"/>
      <c r="S197" s="20"/>
      <c r="T197" s="20"/>
      <c r="U197" s="20"/>
    </row>
    <row r="198" spans="1:21" s="31" customFormat="1" ht="13.15" customHeight="1">
      <c r="A198" s="34" t="s">
        <v>657</v>
      </c>
      <c r="B198" s="35">
        <v>4.7073999999999998</v>
      </c>
      <c r="C198" s="36">
        <v>32197.7703</v>
      </c>
      <c r="D198" s="37">
        <v>27141.644199999999</v>
      </c>
      <c r="E198" s="37">
        <v>29403.047999999999</v>
      </c>
      <c r="F198" s="37">
        <v>35869.967199999999</v>
      </c>
      <c r="G198" s="37">
        <v>40306.570699999997</v>
      </c>
      <c r="H198" s="37">
        <v>32998.315399999999</v>
      </c>
      <c r="I198" s="38">
        <v>11.56</v>
      </c>
      <c r="J198" s="38">
        <v>8.81</v>
      </c>
      <c r="K198" s="38">
        <v>16.5</v>
      </c>
      <c r="L198" s="38">
        <v>174.39529999999999</v>
      </c>
      <c r="M198" s="19"/>
      <c r="N198" s="32"/>
      <c r="O198" s="20"/>
      <c r="P198" s="20"/>
      <c r="Q198" s="20"/>
      <c r="R198" s="20"/>
      <c r="S198" s="20"/>
      <c r="T198" s="20"/>
      <c r="U198" s="20"/>
    </row>
    <row r="199" spans="1:21" s="31" customFormat="1" ht="13.15" customHeight="1">
      <c r="A199" s="25" t="s">
        <v>398</v>
      </c>
      <c r="B199" s="26">
        <v>20.747900000000001</v>
      </c>
      <c r="C199" s="27">
        <v>40273.248599999999</v>
      </c>
      <c r="D199" s="28">
        <v>32087.0635</v>
      </c>
      <c r="E199" s="28">
        <v>36264.977099999996</v>
      </c>
      <c r="F199" s="28">
        <v>43993.925499999998</v>
      </c>
      <c r="G199" s="28">
        <v>47760.808199999999</v>
      </c>
      <c r="H199" s="28">
        <v>40240.459300000002</v>
      </c>
      <c r="I199" s="29">
        <v>13.72</v>
      </c>
      <c r="J199" s="29">
        <v>18.059999999999999</v>
      </c>
      <c r="K199" s="29">
        <v>11.82</v>
      </c>
      <c r="L199" s="29">
        <v>167.68809999999999</v>
      </c>
      <c r="M199" s="19"/>
      <c r="N199" s="32"/>
      <c r="O199" s="20"/>
      <c r="P199" s="20"/>
      <c r="Q199" s="20"/>
      <c r="R199" s="20"/>
      <c r="S199" s="20"/>
      <c r="T199" s="20"/>
      <c r="U199" s="20"/>
    </row>
    <row r="200" spans="1:21" s="31" customFormat="1" ht="13.15" customHeight="1">
      <c r="A200" s="34" t="s">
        <v>658</v>
      </c>
      <c r="B200" s="35">
        <v>2.1307999999999998</v>
      </c>
      <c r="C200" s="36">
        <v>40617.683499999999</v>
      </c>
      <c r="D200" s="37">
        <v>31915.810600000001</v>
      </c>
      <c r="E200" s="37">
        <v>35938.338199999998</v>
      </c>
      <c r="F200" s="37">
        <v>45986.646099999998</v>
      </c>
      <c r="G200" s="37">
        <v>52436.419099999999</v>
      </c>
      <c r="H200" s="37">
        <v>41476.863499999999</v>
      </c>
      <c r="I200" s="38">
        <v>14.91</v>
      </c>
      <c r="J200" s="38">
        <v>18.350000000000001</v>
      </c>
      <c r="K200" s="38">
        <v>10.41</v>
      </c>
      <c r="L200" s="38">
        <v>170.6995</v>
      </c>
      <c r="M200" s="19"/>
      <c r="N200" s="32"/>
      <c r="O200" s="20"/>
      <c r="P200" s="20"/>
      <c r="Q200" s="20"/>
      <c r="R200" s="20"/>
      <c r="S200" s="20"/>
      <c r="T200" s="20"/>
      <c r="U200" s="20"/>
    </row>
    <row r="201" spans="1:21" s="31" customFormat="1" ht="13.15" customHeight="1">
      <c r="A201" s="34" t="s">
        <v>399</v>
      </c>
      <c r="B201" s="35">
        <v>16.363299999999999</v>
      </c>
      <c r="C201" s="36">
        <v>40231.292699999998</v>
      </c>
      <c r="D201" s="37">
        <v>31976.806</v>
      </c>
      <c r="E201" s="37">
        <v>36217.801700000004</v>
      </c>
      <c r="F201" s="37">
        <v>43812.864999999998</v>
      </c>
      <c r="G201" s="37">
        <v>47259.679499999998</v>
      </c>
      <c r="H201" s="37">
        <v>40031.218500000003</v>
      </c>
      <c r="I201" s="38">
        <v>13.53</v>
      </c>
      <c r="J201" s="38">
        <v>18.28</v>
      </c>
      <c r="K201" s="38">
        <v>11.92</v>
      </c>
      <c r="L201" s="38">
        <v>167.05850000000001</v>
      </c>
      <c r="M201" s="19"/>
      <c r="N201" s="32"/>
      <c r="O201" s="20"/>
      <c r="P201" s="20"/>
      <c r="Q201" s="20"/>
      <c r="R201" s="20"/>
      <c r="S201" s="20"/>
      <c r="T201" s="20"/>
      <c r="U201" s="20"/>
    </row>
    <row r="202" spans="1:21" s="31" customFormat="1" ht="13.15" customHeight="1">
      <c r="A202" s="25" t="s">
        <v>400</v>
      </c>
      <c r="B202" s="26">
        <v>2.2122999999999999</v>
      </c>
      <c r="C202" s="27">
        <v>36029.371099999997</v>
      </c>
      <c r="D202" s="28">
        <v>29891.6666</v>
      </c>
      <c r="E202" s="28">
        <v>32951.5628</v>
      </c>
      <c r="F202" s="28">
        <v>39592.465199999999</v>
      </c>
      <c r="G202" s="28">
        <v>43334.035499999998</v>
      </c>
      <c r="H202" s="28">
        <v>36536.686399999999</v>
      </c>
      <c r="I202" s="29">
        <v>14.73</v>
      </c>
      <c r="J202" s="29">
        <v>11.39</v>
      </c>
      <c r="K202" s="29">
        <v>11.38</v>
      </c>
      <c r="L202" s="29">
        <v>174.14500000000001</v>
      </c>
      <c r="M202" s="19"/>
      <c r="N202" s="32"/>
      <c r="O202" s="20"/>
      <c r="P202" s="20"/>
      <c r="Q202" s="20"/>
      <c r="R202" s="20"/>
      <c r="S202" s="20"/>
      <c r="T202" s="20"/>
      <c r="U202" s="20"/>
    </row>
    <row r="203" spans="1:21" s="31" customFormat="1" ht="13.15" customHeight="1">
      <c r="A203" s="34" t="s">
        <v>401</v>
      </c>
      <c r="B203" s="35">
        <v>1.6791</v>
      </c>
      <c r="C203" s="36">
        <v>36124.834900000002</v>
      </c>
      <c r="D203" s="37">
        <v>29696.0268</v>
      </c>
      <c r="E203" s="37">
        <v>32871.856399999997</v>
      </c>
      <c r="F203" s="37">
        <v>39568.879300000001</v>
      </c>
      <c r="G203" s="37">
        <v>42958.925199999998</v>
      </c>
      <c r="H203" s="37">
        <v>36250.129699999998</v>
      </c>
      <c r="I203" s="38">
        <v>14.39</v>
      </c>
      <c r="J203" s="38">
        <v>11.75</v>
      </c>
      <c r="K203" s="38">
        <v>11.46</v>
      </c>
      <c r="L203" s="38">
        <v>174.16399999999999</v>
      </c>
      <c r="M203" s="19"/>
      <c r="N203" s="32"/>
      <c r="O203" s="20"/>
      <c r="P203" s="20"/>
      <c r="Q203" s="20"/>
      <c r="R203" s="20"/>
      <c r="S203" s="20"/>
      <c r="T203" s="20"/>
      <c r="U203" s="20"/>
    </row>
    <row r="204" spans="1:21" s="31" customFormat="1" ht="13.15" customHeight="1">
      <c r="A204" s="25" t="s">
        <v>402</v>
      </c>
      <c r="B204" s="26">
        <v>12.1067</v>
      </c>
      <c r="C204" s="27">
        <v>41024.648300000001</v>
      </c>
      <c r="D204" s="28">
        <v>30359.130099999998</v>
      </c>
      <c r="E204" s="28">
        <v>34839.742299999998</v>
      </c>
      <c r="F204" s="28">
        <v>50237.157700000003</v>
      </c>
      <c r="G204" s="28">
        <v>61403.845500000003</v>
      </c>
      <c r="H204" s="28">
        <v>43551.493799999997</v>
      </c>
      <c r="I204" s="29">
        <v>17.399999999999999</v>
      </c>
      <c r="J204" s="29">
        <v>18.93</v>
      </c>
      <c r="K204" s="29">
        <v>9.9600000000000009</v>
      </c>
      <c r="L204" s="29">
        <v>174.46729999999999</v>
      </c>
      <c r="M204" s="19"/>
      <c r="N204" s="32"/>
      <c r="O204" s="20"/>
      <c r="P204" s="20"/>
      <c r="Q204" s="20"/>
      <c r="R204" s="20"/>
      <c r="S204" s="20"/>
      <c r="T204" s="20"/>
      <c r="U204" s="20"/>
    </row>
    <row r="205" spans="1:21" s="31" customFormat="1" ht="13.15" customHeight="1">
      <c r="A205" s="34" t="s">
        <v>403</v>
      </c>
      <c r="B205" s="35">
        <v>9.0016999999999996</v>
      </c>
      <c r="C205" s="36">
        <v>39166.661099999998</v>
      </c>
      <c r="D205" s="37">
        <v>29192.4166</v>
      </c>
      <c r="E205" s="37">
        <v>33646.704299999998</v>
      </c>
      <c r="F205" s="37">
        <v>45736.647199999999</v>
      </c>
      <c r="G205" s="37">
        <v>52666.9208</v>
      </c>
      <c r="H205" s="37">
        <v>40410.087</v>
      </c>
      <c r="I205" s="38">
        <v>17.88</v>
      </c>
      <c r="J205" s="38">
        <v>17.5</v>
      </c>
      <c r="K205" s="38">
        <v>10.050000000000001</v>
      </c>
      <c r="L205" s="38">
        <v>174.39269999999999</v>
      </c>
      <c r="M205" s="19"/>
      <c r="N205" s="32"/>
      <c r="O205" s="20"/>
      <c r="P205" s="20"/>
      <c r="Q205" s="20"/>
      <c r="R205" s="20"/>
      <c r="S205" s="20"/>
      <c r="T205" s="20"/>
      <c r="U205" s="20"/>
    </row>
    <row r="206" spans="1:21" s="31" customFormat="1" ht="13.15" customHeight="1">
      <c r="A206" s="34" t="s">
        <v>659</v>
      </c>
      <c r="B206" s="35">
        <v>1.7705</v>
      </c>
      <c r="C206" s="36">
        <v>61505.2408</v>
      </c>
      <c r="D206" s="37">
        <v>53262.551899999999</v>
      </c>
      <c r="E206" s="37">
        <v>57628.585700000003</v>
      </c>
      <c r="F206" s="37">
        <v>66371.881099999999</v>
      </c>
      <c r="G206" s="37">
        <v>72733.844400000002</v>
      </c>
      <c r="H206" s="37">
        <v>62193.933499999999</v>
      </c>
      <c r="I206" s="38">
        <v>17.489999999999998</v>
      </c>
      <c r="J206" s="38">
        <v>24.16</v>
      </c>
      <c r="K206" s="38">
        <v>8.99</v>
      </c>
      <c r="L206" s="38">
        <v>178.9949</v>
      </c>
      <c r="M206" s="19"/>
      <c r="N206" s="32"/>
      <c r="O206" s="20"/>
      <c r="P206" s="20"/>
      <c r="Q206" s="20"/>
      <c r="R206" s="20"/>
      <c r="S206" s="20"/>
      <c r="T206" s="20"/>
      <c r="U206" s="20"/>
    </row>
    <row r="207" spans="1:21" s="31" customFormat="1" ht="13.15" customHeight="1">
      <c r="A207" s="25" t="s">
        <v>660</v>
      </c>
      <c r="B207" s="26">
        <v>8.6791</v>
      </c>
      <c r="C207" s="27">
        <v>50605.4395</v>
      </c>
      <c r="D207" s="28">
        <v>39936.970099999999</v>
      </c>
      <c r="E207" s="28">
        <v>44522.427600000003</v>
      </c>
      <c r="F207" s="28">
        <v>57297.690799999997</v>
      </c>
      <c r="G207" s="28">
        <v>63987.337099999997</v>
      </c>
      <c r="H207" s="28">
        <v>51469.862999999998</v>
      </c>
      <c r="I207" s="29">
        <v>8.0399999999999991</v>
      </c>
      <c r="J207" s="29">
        <v>23.16</v>
      </c>
      <c r="K207" s="29">
        <v>13.04</v>
      </c>
      <c r="L207" s="29">
        <v>165.57759999999999</v>
      </c>
      <c r="M207" s="19"/>
      <c r="N207" s="32"/>
      <c r="O207" s="20"/>
      <c r="P207" s="20"/>
      <c r="Q207" s="20"/>
      <c r="R207" s="20"/>
      <c r="S207" s="20"/>
      <c r="T207" s="20"/>
      <c r="U207" s="20"/>
    </row>
    <row r="208" spans="1:21" s="31" customFormat="1" ht="13.15" customHeight="1">
      <c r="A208" s="34" t="s">
        <v>661</v>
      </c>
      <c r="B208" s="35">
        <v>6.5284000000000004</v>
      </c>
      <c r="C208" s="36">
        <v>49952.020499999999</v>
      </c>
      <c r="D208" s="37">
        <v>39884.472199999997</v>
      </c>
      <c r="E208" s="37">
        <v>44360.710200000001</v>
      </c>
      <c r="F208" s="37">
        <v>56286.303</v>
      </c>
      <c r="G208" s="37">
        <v>62428.660499999998</v>
      </c>
      <c r="H208" s="37">
        <v>50616.125399999997</v>
      </c>
      <c r="I208" s="38">
        <v>7.63</v>
      </c>
      <c r="J208" s="38">
        <v>24.62</v>
      </c>
      <c r="K208" s="38">
        <v>12.64</v>
      </c>
      <c r="L208" s="38">
        <v>165.12289999999999</v>
      </c>
      <c r="M208" s="19"/>
      <c r="N208" s="32"/>
      <c r="O208" s="20"/>
      <c r="P208" s="20"/>
      <c r="Q208" s="20"/>
      <c r="R208" s="20"/>
      <c r="S208" s="20"/>
      <c r="T208" s="20"/>
      <c r="U208" s="20"/>
    </row>
    <row r="209" spans="1:21" s="31" customFormat="1" ht="13.15" customHeight="1">
      <c r="A209" s="34" t="s">
        <v>662</v>
      </c>
      <c r="B209" s="35">
        <v>0.58079999999999998</v>
      </c>
      <c r="C209" s="36">
        <v>51873.539700000001</v>
      </c>
      <c r="D209" s="37">
        <v>41681.864300000001</v>
      </c>
      <c r="E209" s="37">
        <v>46155.632400000002</v>
      </c>
      <c r="F209" s="37">
        <v>58872.600899999998</v>
      </c>
      <c r="G209" s="37">
        <v>65472.4764</v>
      </c>
      <c r="H209" s="37">
        <v>53089.892500000002</v>
      </c>
      <c r="I209" s="38">
        <v>8.9700000000000006</v>
      </c>
      <c r="J209" s="38">
        <v>15.07</v>
      </c>
      <c r="K209" s="38">
        <v>14.9</v>
      </c>
      <c r="L209" s="38">
        <v>164.87430000000001</v>
      </c>
      <c r="M209" s="19"/>
      <c r="N209" s="32"/>
      <c r="O209" s="20"/>
      <c r="P209" s="20"/>
      <c r="Q209" s="20"/>
      <c r="R209" s="20"/>
      <c r="S209" s="20"/>
      <c r="T209" s="20"/>
      <c r="U209" s="20"/>
    </row>
    <row r="210" spans="1:21" s="31" customFormat="1" ht="13.15" customHeight="1">
      <c r="A210" s="25" t="s">
        <v>663</v>
      </c>
      <c r="B210" s="26">
        <v>7.5349000000000004</v>
      </c>
      <c r="C210" s="27">
        <v>46813.427600000003</v>
      </c>
      <c r="D210" s="28">
        <v>35232.6685</v>
      </c>
      <c r="E210" s="28">
        <v>40978.038399999998</v>
      </c>
      <c r="F210" s="28">
        <v>52374.191800000001</v>
      </c>
      <c r="G210" s="28">
        <v>58054.152099999999</v>
      </c>
      <c r="H210" s="28">
        <v>46835.3482</v>
      </c>
      <c r="I210" s="29">
        <v>7.01</v>
      </c>
      <c r="J210" s="29">
        <v>31.86</v>
      </c>
      <c r="K210" s="29">
        <v>11.14</v>
      </c>
      <c r="L210" s="29">
        <v>169.81800000000001</v>
      </c>
      <c r="M210" s="19"/>
      <c r="N210" s="32"/>
      <c r="O210" s="20"/>
      <c r="P210" s="20"/>
      <c r="Q210" s="20"/>
      <c r="R210" s="20"/>
      <c r="S210" s="20"/>
      <c r="T210" s="20"/>
      <c r="U210" s="20"/>
    </row>
    <row r="211" spans="1:21" s="31" customFormat="1" ht="13.15" customHeight="1">
      <c r="A211" s="34" t="s">
        <v>664</v>
      </c>
      <c r="B211" s="35">
        <v>7.3716999999999997</v>
      </c>
      <c r="C211" s="36">
        <v>46851.544600000001</v>
      </c>
      <c r="D211" s="37">
        <v>35739.381800000003</v>
      </c>
      <c r="E211" s="37">
        <v>41188.055399999997</v>
      </c>
      <c r="F211" s="37">
        <v>52400.681700000001</v>
      </c>
      <c r="G211" s="37">
        <v>58070.096700000002</v>
      </c>
      <c r="H211" s="37">
        <v>47018.715400000001</v>
      </c>
      <c r="I211" s="38">
        <v>7.02</v>
      </c>
      <c r="J211" s="38">
        <v>31.93</v>
      </c>
      <c r="K211" s="38">
        <v>11.13</v>
      </c>
      <c r="L211" s="38">
        <v>169.803</v>
      </c>
      <c r="M211" s="19"/>
      <c r="N211" s="32"/>
      <c r="O211" s="20"/>
      <c r="P211" s="20"/>
      <c r="Q211" s="20"/>
      <c r="R211" s="20"/>
      <c r="S211" s="20"/>
      <c r="T211" s="20"/>
      <c r="U211" s="20"/>
    </row>
    <row r="212" spans="1:21" s="31" customFormat="1" ht="13.15" customHeight="1">
      <c r="A212" s="25" t="s">
        <v>665</v>
      </c>
      <c r="B212" s="26">
        <v>6.5917000000000003</v>
      </c>
      <c r="C212" s="27">
        <v>46115.0798</v>
      </c>
      <c r="D212" s="28">
        <v>36239.527199999997</v>
      </c>
      <c r="E212" s="28">
        <v>40384.501600000003</v>
      </c>
      <c r="F212" s="28">
        <v>52678.972699999998</v>
      </c>
      <c r="G212" s="28">
        <v>60060.7889</v>
      </c>
      <c r="H212" s="28">
        <v>47670.4012</v>
      </c>
      <c r="I212" s="29">
        <v>5.55</v>
      </c>
      <c r="J212" s="29">
        <v>17.18</v>
      </c>
      <c r="K212" s="29">
        <v>15.6</v>
      </c>
      <c r="L212" s="29">
        <v>168.59870000000001</v>
      </c>
      <c r="M212" s="19"/>
      <c r="N212" s="32"/>
      <c r="O212" s="20"/>
      <c r="P212" s="20"/>
      <c r="Q212" s="20"/>
      <c r="R212" s="20"/>
      <c r="S212" s="20"/>
      <c r="T212" s="20"/>
      <c r="U212" s="20"/>
    </row>
    <row r="213" spans="1:21" s="31" customFormat="1" ht="13.15" customHeight="1">
      <c r="A213" s="25" t="s">
        <v>406</v>
      </c>
      <c r="B213" s="26">
        <v>2.6804000000000001</v>
      </c>
      <c r="C213" s="27">
        <v>26000.25</v>
      </c>
      <c r="D213" s="28">
        <v>19784.792600000001</v>
      </c>
      <c r="E213" s="28">
        <v>22535.1666</v>
      </c>
      <c r="F213" s="28">
        <v>30806.6666</v>
      </c>
      <c r="G213" s="28">
        <v>36264.502099999998</v>
      </c>
      <c r="H213" s="28">
        <v>27277.800299999999</v>
      </c>
      <c r="I213" s="29">
        <v>8.73</v>
      </c>
      <c r="J213" s="29">
        <v>19.86</v>
      </c>
      <c r="K213" s="29">
        <v>10.48</v>
      </c>
      <c r="L213" s="29">
        <v>173.83930000000001</v>
      </c>
      <c r="M213" s="19"/>
      <c r="N213" s="32"/>
      <c r="O213" s="20"/>
      <c r="P213" s="20"/>
      <c r="Q213" s="20"/>
      <c r="R213" s="20"/>
      <c r="S213" s="20"/>
      <c r="T213" s="20"/>
      <c r="U213" s="20"/>
    </row>
    <row r="214" spans="1:21" s="31" customFormat="1" ht="13.15" customHeight="1">
      <c r="A214" s="34" t="s">
        <v>407</v>
      </c>
      <c r="B214" s="35">
        <v>1.8213999999999999</v>
      </c>
      <c r="C214" s="36">
        <v>25176.7431</v>
      </c>
      <c r="D214" s="37">
        <v>19563.4166</v>
      </c>
      <c r="E214" s="37">
        <v>21926.035199999998</v>
      </c>
      <c r="F214" s="37">
        <v>28821.4722</v>
      </c>
      <c r="G214" s="37">
        <v>33149.480499999998</v>
      </c>
      <c r="H214" s="37">
        <v>25895.437099999999</v>
      </c>
      <c r="I214" s="38">
        <v>9.81</v>
      </c>
      <c r="J214" s="38">
        <v>17.899999999999999</v>
      </c>
      <c r="K214" s="38">
        <v>10.31</v>
      </c>
      <c r="L214" s="38">
        <v>173.3159</v>
      </c>
      <c r="M214" s="19"/>
      <c r="N214" s="32"/>
      <c r="O214" s="20"/>
      <c r="P214" s="20"/>
      <c r="Q214" s="20"/>
      <c r="R214" s="20"/>
      <c r="S214" s="20"/>
      <c r="T214" s="20"/>
      <c r="U214" s="20"/>
    </row>
    <row r="215" spans="1:21" s="31" customFormat="1" ht="13.15" customHeight="1">
      <c r="A215" s="34" t="s">
        <v>408</v>
      </c>
      <c r="B215" s="35">
        <v>0.70830000000000004</v>
      </c>
      <c r="C215" s="36">
        <v>29086.7405</v>
      </c>
      <c r="D215" s="37">
        <v>21122.6666</v>
      </c>
      <c r="E215" s="37">
        <v>24120.4166</v>
      </c>
      <c r="F215" s="37">
        <v>34454.069799999997</v>
      </c>
      <c r="G215" s="37">
        <v>41804.223100000003</v>
      </c>
      <c r="H215" s="37">
        <v>30289.2808</v>
      </c>
      <c r="I215" s="38">
        <v>7.14</v>
      </c>
      <c r="J215" s="38">
        <v>23.84</v>
      </c>
      <c r="K215" s="38">
        <v>10.67</v>
      </c>
      <c r="L215" s="38">
        <v>175.26570000000001</v>
      </c>
      <c r="M215" s="19"/>
      <c r="N215" s="32"/>
      <c r="O215" s="20"/>
      <c r="P215" s="20"/>
      <c r="Q215" s="20"/>
      <c r="R215" s="20"/>
      <c r="S215" s="20"/>
      <c r="T215" s="20"/>
      <c r="U215" s="20"/>
    </row>
    <row r="216" spans="1:21" s="31" customFormat="1" ht="13.15" customHeight="1">
      <c r="A216" s="25" t="s">
        <v>666</v>
      </c>
      <c r="B216" s="26">
        <v>0.1019</v>
      </c>
      <c r="C216" s="27">
        <v>23532.032599999999</v>
      </c>
      <c r="D216" s="28">
        <v>19508.083299999998</v>
      </c>
      <c r="E216" s="28">
        <v>20740.543600000001</v>
      </c>
      <c r="F216" s="28">
        <v>25912.9401</v>
      </c>
      <c r="G216" s="28">
        <v>28363.765299999999</v>
      </c>
      <c r="H216" s="28">
        <v>23968.091400000001</v>
      </c>
      <c r="I216" s="29">
        <v>10.67</v>
      </c>
      <c r="J216" s="29">
        <v>5.87</v>
      </c>
      <c r="K216" s="29">
        <v>11.05</v>
      </c>
      <c r="L216" s="29">
        <v>175.90639999999999</v>
      </c>
      <c r="M216" s="19"/>
      <c r="N216" s="32"/>
      <c r="O216" s="20"/>
      <c r="P216" s="20"/>
      <c r="Q216" s="20"/>
      <c r="R216" s="20"/>
      <c r="S216" s="20"/>
      <c r="T216" s="20"/>
      <c r="U216" s="20"/>
    </row>
    <row r="217" spans="1:21" s="31" customFormat="1" ht="13.15" customHeight="1">
      <c r="A217" s="25" t="s">
        <v>410</v>
      </c>
      <c r="B217" s="26">
        <v>1.0270999999999999</v>
      </c>
      <c r="C217" s="27">
        <v>27791.988499999999</v>
      </c>
      <c r="D217" s="28">
        <v>22005.8969</v>
      </c>
      <c r="E217" s="28">
        <v>24557.639899999998</v>
      </c>
      <c r="F217" s="28">
        <v>31793.076300000001</v>
      </c>
      <c r="G217" s="28">
        <v>35455.046699999999</v>
      </c>
      <c r="H217" s="28">
        <v>28490.958699999999</v>
      </c>
      <c r="I217" s="29">
        <v>9.5</v>
      </c>
      <c r="J217" s="29">
        <v>13.53</v>
      </c>
      <c r="K217" s="29">
        <v>11.32</v>
      </c>
      <c r="L217" s="29">
        <v>176.7484</v>
      </c>
      <c r="M217" s="19"/>
      <c r="N217" s="32"/>
      <c r="O217" s="20"/>
      <c r="P217" s="20"/>
      <c r="Q217" s="20"/>
      <c r="R217" s="20"/>
      <c r="S217" s="20"/>
      <c r="T217" s="20"/>
      <c r="U217" s="20"/>
    </row>
    <row r="218" spans="1:21" s="31" customFormat="1" ht="13.15" customHeight="1">
      <c r="A218" s="34" t="s">
        <v>667</v>
      </c>
      <c r="B218" s="35">
        <v>0.69189999999999996</v>
      </c>
      <c r="C218" s="36">
        <v>27663.240099999999</v>
      </c>
      <c r="D218" s="37">
        <v>22610.9473</v>
      </c>
      <c r="E218" s="37">
        <v>24667.6096</v>
      </c>
      <c r="F218" s="37">
        <v>31499.1754</v>
      </c>
      <c r="G218" s="37">
        <v>35401.287400000001</v>
      </c>
      <c r="H218" s="37">
        <v>28500.8256</v>
      </c>
      <c r="I218" s="38">
        <v>9.98</v>
      </c>
      <c r="J218" s="38">
        <v>12.29</v>
      </c>
      <c r="K218" s="38">
        <v>11.46</v>
      </c>
      <c r="L218" s="38">
        <v>176.2175</v>
      </c>
      <c r="M218" s="19"/>
      <c r="N218" s="32"/>
      <c r="O218" s="20"/>
      <c r="P218" s="20"/>
      <c r="Q218" s="20"/>
      <c r="R218" s="20"/>
      <c r="S218" s="20"/>
      <c r="T218" s="20"/>
      <c r="U218" s="20"/>
    </row>
    <row r="219" spans="1:21" s="31" customFormat="1" ht="13.15" customHeight="1">
      <c r="A219" s="34" t="s">
        <v>668</v>
      </c>
      <c r="B219" s="35">
        <v>6.8900000000000003E-2</v>
      </c>
      <c r="C219" s="36">
        <v>29654.454900000001</v>
      </c>
      <c r="D219" s="37">
        <v>23132</v>
      </c>
      <c r="E219" s="37">
        <v>26592.5</v>
      </c>
      <c r="F219" s="37">
        <v>35455.046699999999</v>
      </c>
      <c r="G219" s="37">
        <v>44717.532299999999</v>
      </c>
      <c r="H219" s="37">
        <v>32130.309600000001</v>
      </c>
      <c r="I219" s="38">
        <v>10.220000000000001</v>
      </c>
      <c r="J219" s="38">
        <v>19.579999999999998</v>
      </c>
      <c r="K219" s="38">
        <v>10.66</v>
      </c>
      <c r="L219" s="38">
        <v>180.52780000000001</v>
      </c>
      <c r="M219" s="19"/>
      <c r="N219" s="32"/>
      <c r="O219" s="20"/>
      <c r="P219" s="20"/>
      <c r="Q219" s="20"/>
      <c r="R219" s="20"/>
      <c r="S219" s="20"/>
      <c r="T219" s="20"/>
      <c r="U219" s="20"/>
    </row>
    <row r="220" spans="1:21" s="31" customFormat="1" ht="13.15" customHeight="1">
      <c r="A220" s="25" t="s">
        <v>411</v>
      </c>
      <c r="B220" s="26">
        <v>0.1552</v>
      </c>
      <c r="C220" s="27">
        <v>31305.569599999999</v>
      </c>
      <c r="D220" s="28">
        <v>26076.581399999999</v>
      </c>
      <c r="E220" s="28">
        <v>28205.291499999999</v>
      </c>
      <c r="F220" s="28">
        <v>35768.610699999997</v>
      </c>
      <c r="G220" s="28">
        <v>39719.3433</v>
      </c>
      <c r="H220" s="28">
        <v>32178.6378</v>
      </c>
      <c r="I220" s="29">
        <v>10.16</v>
      </c>
      <c r="J220" s="29">
        <v>19.260000000000002</v>
      </c>
      <c r="K220" s="29">
        <v>9.94</v>
      </c>
      <c r="L220" s="29">
        <v>184.04509999999999</v>
      </c>
      <c r="M220" s="19"/>
      <c r="N220" s="32"/>
      <c r="O220" s="20"/>
      <c r="P220" s="20"/>
      <c r="Q220" s="20"/>
      <c r="R220" s="20"/>
      <c r="S220" s="20"/>
      <c r="T220" s="20"/>
      <c r="U220" s="20"/>
    </row>
    <row r="221" spans="1:21" s="31" customFormat="1" ht="13.15" customHeight="1">
      <c r="A221" s="34" t="s">
        <v>669</v>
      </c>
      <c r="B221" s="35">
        <v>0.1171</v>
      </c>
      <c r="C221" s="36">
        <v>30676.083299999998</v>
      </c>
      <c r="D221" s="37">
        <v>26534.002899999999</v>
      </c>
      <c r="E221" s="37">
        <v>28205.291499999999</v>
      </c>
      <c r="F221" s="37">
        <v>34690.483500000002</v>
      </c>
      <c r="G221" s="37">
        <v>39156.914100000002</v>
      </c>
      <c r="H221" s="37">
        <v>31817.7268</v>
      </c>
      <c r="I221" s="38">
        <v>10.02</v>
      </c>
      <c r="J221" s="38">
        <v>18.54</v>
      </c>
      <c r="K221" s="38">
        <v>10.119999999999999</v>
      </c>
      <c r="L221" s="38">
        <v>183.77099999999999</v>
      </c>
      <c r="M221" s="19"/>
      <c r="N221" s="32"/>
      <c r="O221" s="20"/>
      <c r="P221" s="20"/>
      <c r="Q221" s="20"/>
      <c r="R221" s="20"/>
      <c r="S221" s="20"/>
      <c r="T221" s="20"/>
      <c r="U221" s="20"/>
    </row>
    <row r="222" spans="1:21" s="31" customFormat="1" ht="13.15" customHeight="1">
      <c r="A222" s="25" t="s">
        <v>413</v>
      </c>
      <c r="B222" s="26">
        <v>0.26490000000000002</v>
      </c>
      <c r="C222" s="27">
        <v>32119.772099999998</v>
      </c>
      <c r="D222" s="28">
        <v>22605.558400000002</v>
      </c>
      <c r="E222" s="28">
        <v>27529.756300000001</v>
      </c>
      <c r="F222" s="28">
        <v>36681.681199999999</v>
      </c>
      <c r="G222" s="28">
        <v>42246.556900000003</v>
      </c>
      <c r="H222" s="28">
        <v>32271.362099999998</v>
      </c>
      <c r="I222" s="29">
        <v>7.43</v>
      </c>
      <c r="J222" s="29">
        <v>18.36</v>
      </c>
      <c r="K222" s="29">
        <v>11.35</v>
      </c>
      <c r="L222" s="29">
        <v>175.9314</v>
      </c>
      <c r="M222" s="19"/>
      <c r="N222" s="32"/>
      <c r="O222" s="20"/>
      <c r="P222" s="20"/>
      <c r="Q222" s="20"/>
      <c r="R222" s="20"/>
      <c r="S222" s="20"/>
      <c r="T222" s="20"/>
      <c r="U222" s="20"/>
    </row>
    <row r="223" spans="1:21" s="31" customFormat="1" ht="13.15" customHeight="1">
      <c r="A223" s="34" t="s">
        <v>414</v>
      </c>
      <c r="B223" s="35">
        <v>0.12540000000000001</v>
      </c>
      <c r="C223" s="36">
        <v>30139.4172</v>
      </c>
      <c r="D223" s="37">
        <v>19684.675200000001</v>
      </c>
      <c r="E223" s="37">
        <v>25630.4166</v>
      </c>
      <c r="F223" s="37">
        <v>35211.175600000002</v>
      </c>
      <c r="G223" s="37">
        <v>39007.707499999997</v>
      </c>
      <c r="H223" s="37">
        <v>30487.924200000001</v>
      </c>
      <c r="I223" s="38">
        <v>7.38</v>
      </c>
      <c r="J223" s="38">
        <v>16.7</v>
      </c>
      <c r="K223" s="38">
        <v>11.85</v>
      </c>
      <c r="L223" s="38">
        <v>175.54429999999999</v>
      </c>
      <c r="M223" s="19"/>
      <c r="N223" s="32"/>
      <c r="O223" s="20"/>
      <c r="P223" s="20"/>
      <c r="Q223" s="20"/>
      <c r="R223" s="20"/>
      <c r="S223" s="20"/>
      <c r="T223" s="20"/>
      <c r="U223" s="20"/>
    </row>
    <row r="224" spans="1:21" s="31" customFormat="1" ht="13.15" customHeight="1">
      <c r="A224" s="34" t="s">
        <v>670</v>
      </c>
      <c r="B224" s="35">
        <v>0.09</v>
      </c>
      <c r="C224" s="36">
        <v>34378.623699999996</v>
      </c>
      <c r="D224" s="37">
        <v>26807.2372</v>
      </c>
      <c r="E224" s="37">
        <v>30594.275099999999</v>
      </c>
      <c r="F224" s="37">
        <v>38589.019800000002</v>
      </c>
      <c r="G224" s="37">
        <v>43375.528400000003</v>
      </c>
      <c r="H224" s="37">
        <v>34444.075299999997</v>
      </c>
      <c r="I224" s="38">
        <v>5.77</v>
      </c>
      <c r="J224" s="38">
        <v>22.49</v>
      </c>
      <c r="K224" s="38">
        <v>11.36</v>
      </c>
      <c r="L224" s="38">
        <v>176.5438</v>
      </c>
      <c r="M224" s="19"/>
      <c r="N224" s="32"/>
      <c r="O224" s="20"/>
      <c r="P224" s="20"/>
      <c r="Q224" s="20"/>
      <c r="R224" s="20"/>
      <c r="S224" s="20"/>
      <c r="T224" s="20"/>
      <c r="U224" s="20"/>
    </row>
    <row r="225" spans="1:21" s="31" customFormat="1" ht="13.15" customHeight="1">
      <c r="A225" s="25" t="s">
        <v>415</v>
      </c>
      <c r="B225" s="26">
        <v>0.52759999999999996</v>
      </c>
      <c r="C225" s="27">
        <v>29760.121999999999</v>
      </c>
      <c r="D225" s="28">
        <v>25160.5798</v>
      </c>
      <c r="E225" s="28">
        <v>26837.9398</v>
      </c>
      <c r="F225" s="28">
        <v>32646.386200000001</v>
      </c>
      <c r="G225" s="28">
        <v>35515.369200000001</v>
      </c>
      <c r="H225" s="28">
        <v>29992.453000000001</v>
      </c>
      <c r="I225" s="29">
        <v>8.42</v>
      </c>
      <c r="J225" s="29">
        <v>14.36</v>
      </c>
      <c r="K225" s="29">
        <v>11.23</v>
      </c>
      <c r="L225" s="29">
        <v>175.66919999999999</v>
      </c>
      <c r="M225" s="19"/>
      <c r="N225" s="32"/>
      <c r="O225" s="20"/>
      <c r="P225" s="20"/>
      <c r="Q225" s="20"/>
      <c r="R225" s="20"/>
      <c r="S225" s="20"/>
      <c r="T225" s="20"/>
      <c r="U225" s="20"/>
    </row>
    <row r="226" spans="1:21" s="31" customFormat="1" ht="13.15" customHeight="1">
      <c r="A226" s="34" t="s">
        <v>416</v>
      </c>
      <c r="B226" s="35">
        <v>0.51849999999999996</v>
      </c>
      <c r="C226" s="36">
        <v>29831</v>
      </c>
      <c r="D226" s="37">
        <v>25165.083299999998</v>
      </c>
      <c r="E226" s="37">
        <v>26837.9398</v>
      </c>
      <c r="F226" s="37">
        <v>32646.386200000001</v>
      </c>
      <c r="G226" s="37">
        <v>35515.369200000001</v>
      </c>
      <c r="H226" s="37">
        <v>30010.6607</v>
      </c>
      <c r="I226" s="38">
        <v>8.48</v>
      </c>
      <c r="J226" s="38">
        <v>14.3</v>
      </c>
      <c r="K226" s="38">
        <v>11.22</v>
      </c>
      <c r="L226" s="38">
        <v>175.6628</v>
      </c>
      <c r="M226" s="19"/>
      <c r="N226" s="32"/>
      <c r="O226" s="20"/>
      <c r="P226" s="20"/>
      <c r="Q226" s="20"/>
      <c r="R226" s="20"/>
      <c r="S226" s="20"/>
      <c r="T226" s="20"/>
      <c r="U226" s="20"/>
    </row>
    <row r="227" spans="1:21" s="31" customFormat="1" ht="13.15" customHeight="1">
      <c r="A227" s="25" t="s">
        <v>418</v>
      </c>
      <c r="B227" s="26">
        <v>9.5600000000000004E-2</v>
      </c>
      <c r="C227" s="27">
        <v>30525.833299999998</v>
      </c>
      <c r="D227" s="28">
        <v>24971.25</v>
      </c>
      <c r="E227" s="28">
        <v>28176.247500000001</v>
      </c>
      <c r="F227" s="28">
        <v>33016.411099999998</v>
      </c>
      <c r="G227" s="28">
        <v>39461.561800000003</v>
      </c>
      <c r="H227" s="28">
        <v>31266.6571</v>
      </c>
      <c r="I227" s="29">
        <v>8.51</v>
      </c>
      <c r="J227" s="29">
        <v>15.72</v>
      </c>
      <c r="K227" s="29">
        <v>11.37</v>
      </c>
      <c r="L227" s="29">
        <v>176.88589999999999</v>
      </c>
      <c r="M227" s="19"/>
      <c r="N227" s="32"/>
      <c r="O227" s="20"/>
      <c r="P227" s="20"/>
      <c r="Q227" s="20"/>
      <c r="R227" s="20"/>
      <c r="S227" s="20"/>
      <c r="T227" s="20"/>
      <c r="U227" s="20"/>
    </row>
    <row r="228" spans="1:21" s="31" customFormat="1" ht="13.15" customHeight="1">
      <c r="A228" s="34" t="s">
        <v>671</v>
      </c>
      <c r="B228" s="35">
        <v>5.9700000000000003E-2</v>
      </c>
      <c r="C228" s="36">
        <v>29827.817500000001</v>
      </c>
      <c r="D228" s="37">
        <v>23964.991600000001</v>
      </c>
      <c r="E228" s="37">
        <v>27282.664000000001</v>
      </c>
      <c r="F228" s="37">
        <v>32538.5144</v>
      </c>
      <c r="G228" s="37">
        <v>38793.490599999997</v>
      </c>
      <c r="H228" s="37">
        <v>30444.654600000002</v>
      </c>
      <c r="I228" s="38">
        <v>6.49</v>
      </c>
      <c r="J228" s="38">
        <v>14.9</v>
      </c>
      <c r="K228" s="38">
        <v>12.04</v>
      </c>
      <c r="L228" s="38">
        <v>176.98099999999999</v>
      </c>
      <c r="M228" s="19"/>
      <c r="N228" s="32"/>
      <c r="O228" s="20"/>
      <c r="P228" s="20"/>
      <c r="Q228" s="20"/>
      <c r="R228" s="20"/>
      <c r="S228" s="20"/>
      <c r="T228" s="20"/>
      <c r="U228" s="20"/>
    </row>
    <row r="229" spans="1:21" s="31" customFormat="1" ht="13.15" customHeight="1">
      <c r="A229" s="25" t="s">
        <v>419</v>
      </c>
      <c r="B229" s="26">
        <v>0.95620000000000005</v>
      </c>
      <c r="C229" s="27">
        <v>28580.973900000001</v>
      </c>
      <c r="D229" s="28">
        <v>22991.023000000001</v>
      </c>
      <c r="E229" s="28">
        <v>25450.638999999999</v>
      </c>
      <c r="F229" s="28">
        <v>33031.445899999999</v>
      </c>
      <c r="G229" s="28">
        <v>38434.2428</v>
      </c>
      <c r="H229" s="28">
        <v>29749.8541</v>
      </c>
      <c r="I229" s="29">
        <v>8.8000000000000007</v>
      </c>
      <c r="J229" s="29">
        <v>13.74</v>
      </c>
      <c r="K229" s="29">
        <v>12.21</v>
      </c>
      <c r="L229" s="29">
        <v>176.2465</v>
      </c>
      <c r="M229" s="19"/>
      <c r="N229" s="32"/>
      <c r="O229" s="20"/>
      <c r="P229" s="20"/>
      <c r="Q229" s="20"/>
      <c r="R229" s="20"/>
      <c r="S229" s="20"/>
      <c r="T229" s="20"/>
      <c r="U229" s="20"/>
    </row>
    <row r="230" spans="1:21" s="31" customFormat="1" ht="13.15" customHeight="1">
      <c r="A230" s="34" t="s">
        <v>672</v>
      </c>
      <c r="B230" s="35">
        <v>0.27339999999999998</v>
      </c>
      <c r="C230" s="36">
        <v>29765.461200000002</v>
      </c>
      <c r="D230" s="37">
        <v>23770.622500000001</v>
      </c>
      <c r="E230" s="37">
        <v>26733.4166</v>
      </c>
      <c r="F230" s="37">
        <v>34075.2736</v>
      </c>
      <c r="G230" s="37">
        <v>38003.150199999996</v>
      </c>
      <c r="H230" s="37">
        <v>30706.930199999999</v>
      </c>
      <c r="I230" s="38">
        <v>7.94</v>
      </c>
      <c r="J230" s="38">
        <v>15.68</v>
      </c>
      <c r="K230" s="38">
        <v>14.01</v>
      </c>
      <c r="L230" s="38">
        <v>174.88200000000001</v>
      </c>
      <c r="M230" s="19"/>
      <c r="N230" s="32"/>
      <c r="O230" s="20"/>
      <c r="P230" s="20"/>
      <c r="Q230" s="20"/>
      <c r="R230" s="20"/>
      <c r="S230" s="20"/>
      <c r="T230" s="20"/>
      <c r="U230" s="20"/>
    </row>
    <row r="231" spans="1:21" s="31" customFormat="1" ht="13.15" customHeight="1">
      <c r="A231" s="34" t="s">
        <v>420</v>
      </c>
      <c r="B231" s="35">
        <v>0.43619999999999998</v>
      </c>
      <c r="C231" s="36">
        <v>26654.806199999999</v>
      </c>
      <c r="D231" s="37">
        <v>22543.9166</v>
      </c>
      <c r="E231" s="37">
        <v>23956.833299999998</v>
      </c>
      <c r="F231" s="37">
        <v>30324.0501</v>
      </c>
      <c r="G231" s="37">
        <v>34073.685899999997</v>
      </c>
      <c r="H231" s="37">
        <v>27667.460299999999</v>
      </c>
      <c r="I231" s="38">
        <v>8.58</v>
      </c>
      <c r="J231" s="38">
        <v>11.11</v>
      </c>
      <c r="K231" s="38">
        <v>11.45</v>
      </c>
      <c r="L231" s="38">
        <v>175.64230000000001</v>
      </c>
      <c r="M231" s="19"/>
      <c r="N231" s="32"/>
      <c r="O231" s="20"/>
      <c r="P231" s="20"/>
      <c r="Q231" s="20"/>
      <c r="R231" s="20"/>
      <c r="S231" s="20"/>
      <c r="T231" s="20"/>
      <c r="U231" s="20"/>
    </row>
    <row r="232" spans="1:21" s="31" customFormat="1" ht="13.15" customHeight="1">
      <c r="A232" s="34" t="s">
        <v>421</v>
      </c>
      <c r="B232" s="35">
        <v>0.21579999999999999</v>
      </c>
      <c r="C232" s="36">
        <v>31815.234799999998</v>
      </c>
      <c r="D232" s="37">
        <v>26103.2268</v>
      </c>
      <c r="E232" s="37">
        <v>27626.5</v>
      </c>
      <c r="F232" s="37">
        <v>37022.4951</v>
      </c>
      <c r="G232" s="37">
        <v>43495.346299999997</v>
      </c>
      <c r="H232" s="37">
        <v>33287.123099999997</v>
      </c>
      <c r="I232" s="38">
        <v>10.26</v>
      </c>
      <c r="J232" s="38">
        <v>16.04</v>
      </c>
      <c r="K232" s="38">
        <v>11.48</v>
      </c>
      <c r="L232" s="38">
        <v>179.22630000000001</v>
      </c>
      <c r="M232" s="19"/>
      <c r="N232" s="32"/>
      <c r="O232" s="20"/>
      <c r="P232" s="20"/>
      <c r="Q232" s="20"/>
      <c r="R232" s="20"/>
      <c r="S232" s="20"/>
      <c r="T232" s="20"/>
      <c r="U232" s="20"/>
    </row>
    <row r="233" spans="1:21" s="31" customFormat="1" ht="13.15" customHeight="1">
      <c r="A233" s="25" t="s">
        <v>423</v>
      </c>
      <c r="B233" s="26">
        <v>0.47499999999999998</v>
      </c>
      <c r="C233" s="27">
        <v>31567.570400000001</v>
      </c>
      <c r="D233" s="28">
        <v>26616.25</v>
      </c>
      <c r="E233" s="28">
        <v>28890.1666</v>
      </c>
      <c r="F233" s="28">
        <v>35919.686300000001</v>
      </c>
      <c r="G233" s="28">
        <v>41103.868900000001</v>
      </c>
      <c r="H233" s="28">
        <v>32929.995600000002</v>
      </c>
      <c r="I233" s="29">
        <v>8.86</v>
      </c>
      <c r="J233" s="29">
        <v>17.32</v>
      </c>
      <c r="K233" s="29">
        <v>11.15</v>
      </c>
      <c r="L233" s="29">
        <v>177.99940000000001</v>
      </c>
      <c r="M233" s="19"/>
      <c r="N233" s="32"/>
      <c r="O233" s="20"/>
      <c r="P233" s="20"/>
      <c r="Q233" s="20"/>
      <c r="R233" s="20"/>
      <c r="S233" s="20"/>
      <c r="T233" s="20"/>
      <c r="U233" s="20"/>
    </row>
    <row r="234" spans="1:21" s="31" customFormat="1" ht="13.15" customHeight="1">
      <c r="A234" s="34" t="s">
        <v>673</v>
      </c>
      <c r="B234" s="35">
        <v>0.2031</v>
      </c>
      <c r="C234" s="36">
        <v>30500.296699999999</v>
      </c>
      <c r="D234" s="37">
        <v>26671.5</v>
      </c>
      <c r="E234" s="37">
        <v>28547</v>
      </c>
      <c r="F234" s="37">
        <v>34083.243399999999</v>
      </c>
      <c r="G234" s="37">
        <v>38931.8459</v>
      </c>
      <c r="H234" s="37">
        <v>31840.643700000001</v>
      </c>
      <c r="I234" s="38">
        <v>7.88</v>
      </c>
      <c r="J234" s="38">
        <v>16.52</v>
      </c>
      <c r="K234" s="38">
        <v>12</v>
      </c>
      <c r="L234" s="38">
        <v>176.54669999999999</v>
      </c>
      <c r="M234" s="19"/>
      <c r="N234" s="32"/>
      <c r="O234" s="20"/>
      <c r="P234" s="20"/>
      <c r="Q234" s="20"/>
      <c r="R234" s="20"/>
      <c r="S234" s="20"/>
      <c r="T234" s="20"/>
      <c r="U234" s="20"/>
    </row>
    <row r="235" spans="1:21" s="31" customFormat="1" ht="13.15" customHeight="1">
      <c r="A235" s="34" t="s">
        <v>424</v>
      </c>
      <c r="B235" s="35">
        <v>0.1318</v>
      </c>
      <c r="C235" s="36">
        <v>32113.083299999998</v>
      </c>
      <c r="D235" s="37">
        <v>26373.100999999999</v>
      </c>
      <c r="E235" s="37">
        <v>29825.833299999998</v>
      </c>
      <c r="F235" s="37">
        <v>36256.629800000002</v>
      </c>
      <c r="G235" s="37">
        <v>42358.121400000004</v>
      </c>
      <c r="H235" s="37">
        <v>33153.392500000002</v>
      </c>
      <c r="I235" s="38">
        <v>10.07</v>
      </c>
      <c r="J235" s="38">
        <v>17.59</v>
      </c>
      <c r="K235" s="38">
        <v>10.27</v>
      </c>
      <c r="L235" s="38">
        <v>178.82480000000001</v>
      </c>
      <c r="M235" s="19"/>
      <c r="N235" s="32"/>
      <c r="O235" s="20"/>
      <c r="P235" s="20"/>
      <c r="Q235" s="20"/>
      <c r="R235" s="20"/>
      <c r="S235" s="20"/>
      <c r="T235" s="20"/>
      <c r="U235" s="20"/>
    </row>
    <row r="236" spans="1:21" s="31" customFormat="1" ht="13.15" customHeight="1">
      <c r="A236" s="34" t="s">
        <v>674</v>
      </c>
      <c r="B236" s="35">
        <v>7.3999999999999996E-2</v>
      </c>
      <c r="C236" s="36">
        <v>33976.522799999999</v>
      </c>
      <c r="D236" s="37">
        <v>27846.695</v>
      </c>
      <c r="E236" s="37">
        <v>31050.1466</v>
      </c>
      <c r="F236" s="37">
        <v>37643.262199999997</v>
      </c>
      <c r="G236" s="37">
        <v>43223.357499999998</v>
      </c>
      <c r="H236" s="37">
        <v>34543.544500000004</v>
      </c>
      <c r="I236" s="38">
        <v>9.09</v>
      </c>
      <c r="J236" s="38">
        <v>18.57</v>
      </c>
      <c r="K236" s="38">
        <v>11.23</v>
      </c>
      <c r="L236" s="38">
        <v>178.89510000000001</v>
      </c>
      <c r="M236" s="19"/>
      <c r="N236" s="32"/>
      <c r="O236" s="20"/>
      <c r="P236" s="20"/>
      <c r="Q236" s="20"/>
      <c r="R236" s="20"/>
      <c r="S236" s="20"/>
      <c r="T236" s="20"/>
      <c r="U236" s="20"/>
    </row>
    <row r="237" spans="1:21" s="31" customFormat="1" ht="13.15" customHeight="1">
      <c r="A237" s="34" t="s">
        <v>675</v>
      </c>
      <c r="B237" s="35">
        <v>3.9199999999999999E-2</v>
      </c>
      <c r="C237" s="36">
        <v>31567.570400000001</v>
      </c>
      <c r="D237" s="37">
        <v>25010.423900000002</v>
      </c>
      <c r="E237" s="37">
        <v>29185.259300000002</v>
      </c>
      <c r="F237" s="37">
        <v>36459.172500000001</v>
      </c>
      <c r="G237" s="37">
        <v>39436.972000000002</v>
      </c>
      <c r="H237" s="37">
        <v>32372.7624</v>
      </c>
      <c r="I237" s="38">
        <v>8.73</v>
      </c>
      <c r="J237" s="38">
        <v>17.54</v>
      </c>
      <c r="K237" s="38">
        <v>10.65</v>
      </c>
      <c r="L237" s="38">
        <v>179.70320000000001</v>
      </c>
      <c r="M237" s="19"/>
      <c r="N237" s="32"/>
      <c r="O237" s="20"/>
      <c r="P237" s="20"/>
      <c r="Q237" s="20"/>
      <c r="R237" s="20"/>
      <c r="S237" s="20"/>
      <c r="T237" s="20"/>
      <c r="U237" s="20"/>
    </row>
    <row r="238" spans="1:21" s="31" customFormat="1" ht="13.15" customHeight="1">
      <c r="A238" s="25" t="s">
        <v>676</v>
      </c>
      <c r="B238" s="26">
        <v>0.11700000000000001</v>
      </c>
      <c r="C238" s="27">
        <v>29188.224999999999</v>
      </c>
      <c r="D238" s="28">
        <v>23195.333299999998</v>
      </c>
      <c r="E238" s="28">
        <v>26249.0857</v>
      </c>
      <c r="F238" s="28">
        <v>32861.688800000004</v>
      </c>
      <c r="G238" s="28">
        <v>36407.771200000003</v>
      </c>
      <c r="H238" s="28">
        <v>29778.619299999998</v>
      </c>
      <c r="I238" s="29">
        <v>9.41</v>
      </c>
      <c r="J238" s="29">
        <v>12.43</v>
      </c>
      <c r="K238" s="29">
        <v>11.01</v>
      </c>
      <c r="L238" s="29">
        <v>176.9477</v>
      </c>
      <c r="M238" s="19"/>
      <c r="N238" s="32"/>
      <c r="O238" s="20"/>
      <c r="P238" s="20"/>
      <c r="Q238" s="20"/>
      <c r="R238" s="20"/>
      <c r="S238" s="20"/>
      <c r="T238" s="20"/>
      <c r="U238" s="20"/>
    </row>
    <row r="239" spans="1:21" s="31" customFormat="1" ht="13.15" customHeight="1">
      <c r="A239" s="34" t="s">
        <v>677</v>
      </c>
      <c r="B239" s="35">
        <v>0.10059999999999999</v>
      </c>
      <c r="C239" s="36">
        <v>28886.6374</v>
      </c>
      <c r="D239" s="37">
        <v>23195.333299999998</v>
      </c>
      <c r="E239" s="37">
        <v>25951.5</v>
      </c>
      <c r="F239" s="37">
        <v>33637.830999999998</v>
      </c>
      <c r="G239" s="37">
        <v>36542.025399999999</v>
      </c>
      <c r="H239" s="37">
        <v>29690.3838</v>
      </c>
      <c r="I239" s="38">
        <v>9.44</v>
      </c>
      <c r="J239" s="38">
        <v>12.19</v>
      </c>
      <c r="K239" s="38">
        <v>10.8</v>
      </c>
      <c r="L239" s="38">
        <v>177.0189</v>
      </c>
      <c r="M239" s="19"/>
      <c r="N239" s="32"/>
      <c r="O239" s="20"/>
      <c r="P239" s="20"/>
      <c r="Q239" s="20"/>
      <c r="R239" s="20"/>
      <c r="S239" s="20"/>
      <c r="T239" s="20"/>
      <c r="U239" s="20"/>
    </row>
    <row r="240" spans="1:21" s="31" customFormat="1" ht="13.15" customHeight="1">
      <c r="A240" s="25" t="s">
        <v>435</v>
      </c>
      <c r="B240" s="26">
        <v>1.9238999999999999</v>
      </c>
      <c r="C240" s="27">
        <v>30504.126700000001</v>
      </c>
      <c r="D240" s="28">
        <v>24030.029600000002</v>
      </c>
      <c r="E240" s="28">
        <v>27109.986400000002</v>
      </c>
      <c r="F240" s="28">
        <v>34613.430999999997</v>
      </c>
      <c r="G240" s="28">
        <v>39372.817799999997</v>
      </c>
      <c r="H240" s="28">
        <v>31232.115300000001</v>
      </c>
      <c r="I240" s="29">
        <v>10.15</v>
      </c>
      <c r="J240" s="29">
        <v>15.17</v>
      </c>
      <c r="K240" s="29">
        <v>10.93</v>
      </c>
      <c r="L240" s="29">
        <v>175.61709999999999</v>
      </c>
      <c r="M240" s="19"/>
      <c r="N240" s="32"/>
      <c r="O240" s="20"/>
      <c r="P240" s="20"/>
      <c r="Q240" s="20"/>
      <c r="R240" s="20"/>
      <c r="S240" s="20"/>
      <c r="T240" s="20"/>
      <c r="U240" s="20"/>
    </row>
    <row r="241" spans="1:21" s="31" customFormat="1" ht="13.15" customHeight="1">
      <c r="A241" s="34" t="s">
        <v>436</v>
      </c>
      <c r="B241" s="35">
        <v>3.78E-2</v>
      </c>
      <c r="C241" s="36">
        <v>31741.3174</v>
      </c>
      <c r="D241" s="37">
        <v>25573.583299999998</v>
      </c>
      <c r="E241" s="37">
        <v>29605.885300000002</v>
      </c>
      <c r="F241" s="37">
        <v>34341.952499999999</v>
      </c>
      <c r="G241" s="37">
        <v>38213.244500000001</v>
      </c>
      <c r="H241" s="37">
        <v>32058.512999999999</v>
      </c>
      <c r="I241" s="38">
        <v>8.74</v>
      </c>
      <c r="J241" s="38">
        <v>14.45</v>
      </c>
      <c r="K241" s="38">
        <v>10.95</v>
      </c>
      <c r="L241" s="38">
        <v>175.3022</v>
      </c>
      <c r="M241" s="19"/>
      <c r="N241" s="32"/>
      <c r="O241" s="20"/>
      <c r="P241" s="20"/>
      <c r="Q241" s="20"/>
      <c r="R241" s="20"/>
      <c r="S241" s="20"/>
      <c r="T241" s="20"/>
      <c r="U241" s="20"/>
    </row>
    <row r="242" spans="1:21" s="31" customFormat="1" ht="13.15" customHeight="1">
      <c r="A242" s="34" t="s">
        <v>437</v>
      </c>
      <c r="B242" s="35">
        <v>9.4500000000000001E-2</v>
      </c>
      <c r="C242" s="36">
        <v>30593.829000000002</v>
      </c>
      <c r="D242" s="37">
        <v>25300.071899999999</v>
      </c>
      <c r="E242" s="37">
        <v>27238.833299999998</v>
      </c>
      <c r="F242" s="37">
        <v>33886.102800000001</v>
      </c>
      <c r="G242" s="37">
        <v>39020.610800000002</v>
      </c>
      <c r="H242" s="37">
        <v>31290.010900000001</v>
      </c>
      <c r="I242" s="38">
        <v>5.9</v>
      </c>
      <c r="J242" s="38">
        <v>16.37</v>
      </c>
      <c r="K242" s="38">
        <v>12.67</v>
      </c>
      <c r="L242" s="38">
        <v>178.0505</v>
      </c>
      <c r="M242" s="19"/>
      <c r="N242" s="32"/>
      <c r="O242" s="20"/>
      <c r="P242" s="20"/>
      <c r="Q242" s="20"/>
      <c r="R242" s="20"/>
      <c r="S242" s="20"/>
      <c r="T242" s="20"/>
      <c r="U242" s="20"/>
    </row>
    <row r="243" spans="1:21" s="31" customFormat="1" ht="13.15" customHeight="1">
      <c r="A243" s="34" t="s">
        <v>438</v>
      </c>
      <c r="B243" s="35">
        <v>1.7813000000000001</v>
      </c>
      <c r="C243" s="36">
        <v>30447.058700000001</v>
      </c>
      <c r="D243" s="37">
        <v>23924.244600000002</v>
      </c>
      <c r="E243" s="37">
        <v>27065.512900000002</v>
      </c>
      <c r="F243" s="37">
        <v>34653.264900000002</v>
      </c>
      <c r="G243" s="37">
        <v>39437.139000000003</v>
      </c>
      <c r="H243" s="37">
        <v>31204.1453</v>
      </c>
      <c r="I243" s="38">
        <v>10.43</v>
      </c>
      <c r="J243" s="38">
        <v>15.12</v>
      </c>
      <c r="K243" s="38">
        <v>10.83</v>
      </c>
      <c r="L243" s="38">
        <v>175.48560000000001</v>
      </c>
      <c r="M243" s="19"/>
      <c r="N243" s="32"/>
      <c r="O243" s="20"/>
      <c r="P243" s="20"/>
      <c r="Q243" s="20"/>
      <c r="R243" s="20"/>
      <c r="S243" s="20"/>
      <c r="T243" s="20"/>
      <c r="U243" s="20"/>
    </row>
    <row r="244" spans="1:21" s="31" customFormat="1" ht="13.15" customHeight="1">
      <c r="A244" s="25" t="s">
        <v>445</v>
      </c>
      <c r="B244" s="26">
        <v>0.62170000000000003</v>
      </c>
      <c r="C244" s="27">
        <v>30640.583299999998</v>
      </c>
      <c r="D244" s="28">
        <v>26182.75</v>
      </c>
      <c r="E244" s="28">
        <v>28542.083299999998</v>
      </c>
      <c r="F244" s="28">
        <v>34838.905700000003</v>
      </c>
      <c r="G244" s="28">
        <v>38903.881999999998</v>
      </c>
      <c r="H244" s="28">
        <v>31959.058199999999</v>
      </c>
      <c r="I244" s="29">
        <v>6.49</v>
      </c>
      <c r="J244" s="29">
        <v>16.78</v>
      </c>
      <c r="K244" s="29">
        <v>13.08</v>
      </c>
      <c r="L244" s="29">
        <v>175.22810000000001</v>
      </c>
      <c r="M244" s="19"/>
      <c r="N244" s="32"/>
      <c r="O244" s="20"/>
      <c r="P244" s="20"/>
      <c r="Q244" s="20"/>
      <c r="R244" s="20"/>
      <c r="S244" s="20"/>
      <c r="T244" s="20"/>
      <c r="U244" s="20"/>
    </row>
    <row r="245" spans="1:21" s="31" customFormat="1" ht="13.15" customHeight="1">
      <c r="A245" s="34" t="s">
        <v>446</v>
      </c>
      <c r="B245" s="35">
        <v>0.247</v>
      </c>
      <c r="C245" s="36">
        <v>28790.333299999998</v>
      </c>
      <c r="D245" s="37">
        <v>24163.2052</v>
      </c>
      <c r="E245" s="37">
        <v>27304.333299999998</v>
      </c>
      <c r="F245" s="37">
        <v>30313.523399999998</v>
      </c>
      <c r="G245" s="37">
        <v>33867.585599999999</v>
      </c>
      <c r="H245" s="37">
        <v>29338.5026</v>
      </c>
      <c r="I245" s="38">
        <v>4.3899999999999997</v>
      </c>
      <c r="J245" s="38">
        <v>12.7</v>
      </c>
      <c r="K245" s="38">
        <v>15.16</v>
      </c>
      <c r="L245" s="38">
        <v>175.27449999999999</v>
      </c>
      <c r="M245" s="19"/>
      <c r="N245" s="32"/>
      <c r="O245" s="20"/>
      <c r="P245" s="20"/>
      <c r="Q245" s="20"/>
      <c r="R245" s="20"/>
      <c r="S245" s="20"/>
      <c r="T245" s="20"/>
      <c r="U245" s="20"/>
    </row>
    <row r="246" spans="1:21" s="31" customFormat="1" ht="13.15" customHeight="1">
      <c r="A246" s="34" t="s">
        <v>447</v>
      </c>
      <c r="B246" s="35">
        <v>0.25869999999999999</v>
      </c>
      <c r="C246" s="36">
        <v>34042.333299999998</v>
      </c>
      <c r="D246" s="37">
        <v>28616.184700000002</v>
      </c>
      <c r="E246" s="37">
        <v>30661.7641</v>
      </c>
      <c r="F246" s="37">
        <v>36831.0409</v>
      </c>
      <c r="G246" s="37">
        <v>39727.726900000001</v>
      </c>
      <c r="H246" s="37">
        <v>34076.826800000003</v>
      </c>
      <c r="I246" s="38">
        <v>7.8</v>
      </c>
      <c r="J246" s="38">
        <v>20.399999999999999</v>
      </c>
      <c r="K246" s="38">
        <v>11.96</v>
      </c>
      <c r="L246" s="38">
        <v>174.9068</v>
      </c>
      <c r="M246" s="19"/>
      <c r="N246" s="32"/>
      <c r="O246" s="20"/>
      <c r="P246" s="20"/>
      <c r="Q246" s="20"/>
      <c r="R246" s="20"/>
      <c r="S246" s="20"/>
      <c r="T246" s="20"/>
      <c r="U246" s="20"/>
    </row>
    <row r="247" spans="1:21" s="31" customFormat="1" ht="13.15" customHeight="1">
      <c r="A247" s="25" t="s">
        <v>449</v>
      </c>
      <c r="B247" s="26">
        <v>0.15690000000000001</v>
      </c>
      <c r="C247" s="27">
        <v>31566.3351</v>
      </c>
      <c r="D247" s="28">
        <v>25455.512599999998</v>
      </c>
      <c r="E247" s="28">
        <v>28357.9166</v>
      </c>
      <c r="F247" s="28">
        <v>34141.983999999997</v>
      </c>
      <c r="G247" s="28">
        <v>41781.926700000004</v>
      </c>
      <c r="H247" s="28">
        <v>32657.2232</v>
      </c>
      <c r="I247" s="29">
        <v>8.1300000000000008</v>
      </c>
      <c r="J247" s="29">
        <v>17.920000000000002</v>
      </c>
      <c r="K247" s="29">
        <v>11.07</v>
      </c>
      <c r="L247" s="29">
        <v>177.1155</v>
      </c>
      <c r="M247" s="19"/>
      <c r="N247" s="32"/>
      <c r="O247" s="20"/>
      <c r="P247" s="20"/>
      <c r="Q247" s="20"/>
      <c r="R247" s="20"/>
      <c r="S247" s="20"/>
      <c r="T247" s="20"/>
      <c r="U247" s="20"/>
    </row>
    <row r="248" spans="1:21" s="31" customFormat="1" ht="13.15" customHeight="1">
      <c r="A248" s="34" t="s">
        <v>451</v>
      </c>
      <c r="B248" s="35">
        <v>3.7999999999999999E-2</v>
      </c>
      <c r="C248" s="36">
        <v>30920.975699999999</v>
      </c>
      <c r="D248" s="37">
        <v>25000.4944</v>
      </c>
      <c r="E248" s="37">
        <v>27238.768199999999</v>
      </c>
      <c r="F248" s="37">
        <v>32492.022400000002</v>
      </c>
      <c r="G248" s="37">
        <v>33441.559099999999</v>
      </c>
      <c r="H248" s="37">
        <v>29763.752199999999</v>
      </c>
      <c r="I248" s="38">
        <v>8.8699999999999992</v>
      </c>
      <c r="J248" s="38">
        <v>16.010000000000002</v>
      </c>
      <c r="K248" s="38">
        <v>9.83</v>
      </c>
      <c r="L248" s="38">
        <v>176.72720000000001</v>
      </c>
      <c r="M248" s="19"/>
      <c r="N248" s="32"/>
      <c r="O248" s="20"/>
      <c r="P248" s="20"/>
      <c r="Q248" s="20"/>
      <c r="R248" s="20"/>
      <c r="S248" s="20"/>
      <c r="T248" s="20"/>
      <c r="U248" s="20"/>
    </row>
    <row r="249" spans="1:21" s="31" customFormat="1" ht="13.15" customHeight="1">
      <c r="A249" s="25" t="s">
        <v>453</v>
      </c>
      <c r="B249" s="26">
        <v>6.8500000000000005E-2</v>
      </c>
      <c r="C249" s="27">
        <v>36665.209199999998</v>
      </c>
      <c r="D249" s="28">
        <v>28524.0553</v>
      </c>
      <c r="E249" s="28">
        <v>30776.393499999998</v>
      </c>
      <c r="F249" s="28">
        <v>43896.503199999999</v>
      </c>
      <c r="G249" s="28">
        <v>48475.357300000003</v>
      </c>
      <c r="H249" s="28">
        <v>37747.336199999998</v>
      </c>
      <c r="I249" s="29">
        <v>8.4700000000000006</v>
      </c>
      <c r="J249" s="29">
        <v>21.69</v>
      </c>
      <c r="K249" s="29">
        <v>10.81</v>
      </c>
      <c r="L249" s="29">
        <v>181.66669999999999</v>
      </c>
      <c r="M249" s="19"/>
      <c r="N249" s="32"/>
      <c r="O249" s="20"/>
      <c r="P249" s="20"/>
      <c r="Q249" s="20"/>
      <c r="R249" s="20"/>
      <c r="S249" s="20"/>
      <c r="T249" s="20"/>
      <c r="U249" s="20"/>
    </row>
    <row r="250" spans="1:21" s="31" customFormat="1" ht="13.15" customHeight="1">
      <c r="A250" s="34" t="s">
        <v>678</v>
      </c>
      <c r="B250" s="35">
        <v>4.0899999999999999E-2</v>
      </c>
      <c r="C250" s="36">
        <v>39879.1535</v>
      </c>
      <c r="D250" s="37">
        <v>30486.375100000001</v>
      </c>
      <c r="E250" s="37">
        <v>33450.518100000001</v>
      </c>
      <c r="F250" s="37">
        <v>47069.0092</v>
      </c>
      <c r="G250" s="37">
        <v>53191.194499999998</v>
      </c>
      <c r="H250" s="37">
        <v>40730.945</v>
      </c>
      <c r="I250" s="38">
        <v>7.41</v>
      </c>
      <c r="J250" s="38">
        <v>24.98</v>
      </c>
      <c r="K250" s="38">
        <v>9.92</v>
      </c>
      <c r="L250" s="38">
        <v>185.58670000000001</v>
      </c>
      <c r="M250" s="19"/>
      <c r="N250" s="32"/>
      <c r="O250" s="20"/>
      <c r="P250" s="20"/>
      <c r="Q250" s="20"/>
      <c r="R250" s="20"/>
      <c r="S250" s="20"/>
      <c r="T250" s="20"/>
      <c r="U250" s="20"/>
    </row>
    <row r="251" spans="1:21" s="31" customFormat="1" ht="13.15" customHeight="1">
      <c r="A251" s="25" t="s">
        <v>679</v>
      </c>
      <c r="B251" s="26">
        <v>5.7500000000000002E-2</v>
      </c>
      <c r="C251" s="27">
        <v>29416.532299999999</v>
      </c>
      <c r="D251" s="28">
        <v>26551.8822</v>
      </c>
      <c r="E251" s="28">
        <v>28100.109899999999</v>
      </c>
      <c r="F251" s="28">
        <v>33427.2503</v>
      </c>
      <c r="G251" s="28">
        <v>36252.289700000001</v>
      </c>
      <c r="H251" s="28">
        <v>31012.5442</v>
      </c>
      <c r="I251" s="29">
        <v>7.36</v>
      </c>
      <c r="J251" s="29">
        <v>9.7100000000000009</v>
      </c>
      <c r="K251" s="29">
        <v>10.69</v>
      </c>
      <c r="L251" s="29">
        <v>174.33320000000001</v>
      </c>
      <c r="M251" s="19"/>
      <c r="N251" s="32"/>
      <c r="O251" s="20"/>
      <c r="P251" s="20"/>
      <c r="Q251" s="20"/>
      <c r="R251" s="20"/>
      <c r="S251" s="20"/>
      <c r="T251" s="20"/>
      <c r="U251" s="20"/>
    </row>
    <row r="252" spans="1:21" s="31" customFormat="1" ht="13.15" customHeight="1">
      <c r="A252" s="34" t="s">
        <v>680</v>
      </c>
      <c r="B252" s="35">
        <v>5.6099999999999997E-2</v>
      </c>
      <c r="C252" s="36">
        <v>29416.532299999999</v>
      </c>
      <c r="D252" s="37">
        <v>27280.933000000001</v>
      </c>
      <c r="E252" s="37">
        <v>28100.109899999999</v>
      </c>
      <c r="F252" s="37">
        <v>33601.017399999997</v>
      </c>
      <c r="G252" s="37">
        <v>37373.241199999997</v>
      </c>
      <c r="H252" s="37">
        <v>31108.4084</v>
      </c>
      <c r="I252" s="38">
        <v>7.48</v>
      </c>
      <c r="J252" s="38">
        <v>9.6300000000000008</v>
      </c>
      <c r="K252" s="38">
        <v>10.84</v>
      </c>
      <c r="L252" s="38">
        <v>173.92930000000001</v>
      </c>
      <c r="M252" s="19"/>
      <c r="N252" s="32"/>
      <c r="O252" s="20"/>
      <c r="P252" s="20"/>
      <c r="Q252" s="20"/>
      <c r="R252" s="20"/>
      <c r="S252" s="20"/>
      <c r="T252" s="20"/>
      <c r="U252" s="20"/>
    </row>
    <row r="253" spans="1:21" s="31" customFormat="1" ht="13.15" customHeight="1">
      <c r="A253" s="25" t="s">
        <v>681</v>
      </c>
      <c r="B253" s="26">
        <v>7.6300000000000007E-2</v>
      </c>
      <c r="C253" s="27">
        <v>31447.7808</v>
      </c>
      <c r="D253" s="28">
        <v>26413.0553</v>
      </c>
      <c r="E253" s="28">
        <v>27721.233</v>
      </c>
      <c r="F253" s="28">
        <v>34104.281300000002</v>
      </c>
      <c r="G253" s="28">
        <v>36194.701200000003</v>
      </c>
      <c r="H253" s="28">
        <v>31465.766100000001</v>
      </c>
      <c r="I253" s="29">
        <v>5.6</v>
      </c>
      <c r="J253" s="29">
        <v>11.24</v>
      </c>
      <c r="K253" s="29">
        <v>11.07</v>
      </c>
      <c r="L253" s="29">
        <v>174.47300000000001</v>
      </c>
      <c r="M253" s="19"/>
      <c r="N253" s="32"/>
      <c r="O253" s="20"/>
      <c r="P253" s="20"/>
      <c r="Q253" s="20"/>
      <c r="R253" s="20"/>
      <c r="S253" s="20"/>
      <c r="T253" s="20"/>
      <c r="U253" s="20"/>
    </row>
    <row r="254" spans="1:21" s="31" customFormat="1" ht="13.15" customHeight="1">
      <c r="A254" s="34" t="s">
        <v>682</v>
      </c>
      <c r="B254" s="35">
        <v>4.8099999999999997E-2</v>
      </c>
      <c r="C254" s="36">
        <v>30947.6181</v>
      </c>
      <c r="D254" s="37">
        <v>26328.726500000001</v>
      </c>
      <c r="E254" s="37">
        <v>27793.975399999999</v>
      </c>
      <c r="F254" s="37">
        <v>34725.230900000002</v>
      </c>
      <c r="G254" s="37">
        <v>37043.257100000003</v>
      </c>
      <c r="H254" s="37">
        <v>31604.455000000002</v>
      </c>
      <c r="I254" s="38">
        <v>6.19</v>
      </c>
      <c r="J254" s="38">
        <v>10.66</v>
      </c>
      <c r="K254" s="38">
        <v>11.18</v>
      </c>
      <c r="L254" s="38">
        <v>174.352</v>
      </c>
      <c r="M254" s="19"/>
      <c r="N254" s="32"/>
      <c r="O254" s="20"/>
      <c r="P254" s="20"/>
      <c r="Q254" s="20"/>
      <c r="R254" s="20"/>
      <c r="S254" s="20"/>
      <c r="T254" s="20"/>
      <c r="U254" s="20"/>
    </row>
    <row r="255" spans="1:21" s="31" customFormat="1" ht="13.15" customHeight="1">
      <c r="A255" s="25" t="s">
        <v>683</v>
      </c>
      <c r="B255" s="26">
        <v>4.5100000000000001E-2</v>
      </c>
      <c r="C255" s="27">
        <v>27619.380700000002</v>
      </c>
      <c r="D255" s="28">
        <v>22351.888800000001</v>
      </c>
      <c r="E255" s="28">
        <v>25591.035500000002</v>
      </c>
      <c r="F255" s="28">
        <v>32387.6335</v>
      </c>
      <c r="G255" s="28">
        <v>36008.9211</v>
      </c>
      <c r="H255" s="28">
        <v>28959.9673</v>
      </c>
      <c r="I255" s="29">
        <v>8.65</v>
      </c>
      <c r="J255" s="29">
        <v>9.86</v>
      </c>
      <c r="K255" s="29">
        <v>11.6</v>
      </c>
      <c r="L255" s="29">
        <v>175.6857</v>
      </c>
      <c r="M255" s="19"/>
      <c r="N255" s="32"/>
      <c r="O255" s="20"/>
      <c r="P255" s="20"/>
      <c r="Q255" s="20"/>
      <c r="R255" s="20"/>
      <c r="S255" s="20"/>
      <c r="T255" s="20"/>
      <c r="U255" s="20"/>
    </row>
    <row r="256" spans="1:21" s="31" customFormat="1" ht="13.15" customHeight="1">
      <c r="A256" s="25" t="s">
        <v>458</v>
      </c>
      <c r="B256" s="26">
        <v>0.56140000000000001</v>
      </c>
      <c r="C256" s="27">
        <v>33847.219100000002</v>
      </c>
      <c r="D256" s="28">
        <v>26897.273700000002</v>
      </c>
      <c r="E256" s="28">
        <v>29678.731</v>
      </c>
      <c r="F256" s="28">
        <v>40073.878799999999</v>
      </c>
      <c r="G256" s="28">
        <v>47348.762799999997</v>
      </c>
      <c r="H256" s="28">
        <v>35415.4732</v>
      </c>
      <c r="I256" s="29">
        <v>9.0500000000000007</v>
      </c>
      <c r="J256" s="29">
        <v>20.309999999999999</v>
      </c>
      <c r="K256" s="29">
        <v>10.75</v>
      </c>
      <c r="L256" s="29">
        <v>178.74440000000001</v>
      </c>
      <c r="M256" s="19"/>
      <c r="N256" s="32"/>
      <c r="O256" s="20"/>
      <c r="P256" s="20"/>
      <c r="Q256" s="20"/>
      <c r="R256" s="20"/>
      <c r="S256" s="20"/>
      <c r="T256" s="20"/>
      <c r="U256" s="20"/>
    </row>
    <row r="257" spans="1:21" s="31" customFormat="1" ht="13.15" customHeight="1">
      <c r="A257" s="25" t="s">
        <v>459</v>
      </c>
      <c r="B257" s="26">
        <v>0.47360000000000002</v>
      </c>
      <c r="C257" s="27">
        <v>31831.065200000001</v>
      </c>
      <c r="D257" s="28">
        <v>26381</v>
      </c>
      <c r="E257" s="28">
        <v>28642.3806</v>
      </c>
      <c r="F257" s="28">
        <v>35909.862300000001</v>
      </c>
      <c r="G257" s="28">
        <v>41670.838499999998</v>
      </c>
      <c r="H257" s="28">
        <v>32949.783799999997</v>
      </c>
      <c r="I257" s="29">
        <v>7.57</v>
      </c>
      <c r="J257" s="29">
        <v>16.28</v>
      </c>
      <c r="K257" s="29">
        <v>11.72</v>
      </c>
      <c r="L257" s="29">
        <v>176.3201</v>
      </c>
      <c r="M257" s="19"/>
      <c r="N257" s="32"/>
      <c r="O257" s="20"/>
      <c r="P257" s="20"/>
      <c r="Q257" s="20"/>
      <c r="R257" s="20"/>
      <c r="S257" s="20"/>
      <c r="T257" s="20"/>
      <c r="U257" s="20"/>
    </row>
    <row r="258" spans="1:21" s="31" customFormat="1" ht="13.15" customHeight="1">
      <c r="A258" s="34" t="s">
        <v>460</v>
      </c>
      <c r="B258" s="35">
        <v>0.12180000000000001</v>
      </c>
      <c r="C258" s="36">
        <v>32071.9061</v>
      </c>
      <c r="D258" s="37">
        <v>27358.4424</v>
      </c>
      <c r="E258" s="37">
        <v>29502.938999999998</v>
      </c>
      <c r="F258" s="37">
        <v>35323.503499999999</v>
      </c>
      <c r="G258" s="37">
        <v>41283.671799999996</v>
      </c>
      <c r="H258" s="37">
        <v>33332.976799999997</v>
      </c>
      <c r="I258" s="38">
        <v>7.57</v>
      </c>
      <c r="J258" s="38">
        <v>16.14</v>
      </c>
      <c r="K258" s="38">
        <v>12.07</v>
      </c>
      <c r="L258" s="38">
        <v>175.71860000000001</v>
      </c>
      <c r="M258" s="19"/>
      <c r="N258" s="32"/>
      <c r="O258" s="20"/>
      <c r="P258" s="20"/>
      <c r="Q258" s="20"/>
      <c r="R258" s="20"/>
      <c r="S258" s="20"/>
      <c r="T258" s="20"/>
      <c r="U258" s="20"/>
    </row>
    <row r="259" spans="1:21" s="31" customFormat="1" ht="13.15" customHeight="1">
      <c r="A259" s="34" t="s">
        <v>462</v>
      </c>
      <c r="B259" s="35">
        <v>0.34370000000000001</v>
      </c>
      <c r="C259" s="36">
        <v>31639.9391</v>
      </c>
      <c r="D259" s="37">
        <v>26039.005799999999</v>
      </c>
      <c r="E259" s="37">
        <v>28124.8668</v>
      </c>
      <c r="F259" s="37">
        <v>36988.046799999996</v>
      </c>
      <c r="G259" s="37">
        <v>41735.255100000002</v>
      </c>
      <c r="H259" s="37">
        <v>32870.711000000003</v>
      </c>
      <c r="I259" s="38">
        <v>7.66</v>
      </c>
      <c r="J259" s="38">
        <v>16.45</v>
      </c>
      <c r="K259" s="38">
        <v>11.51</v>
      </c>
      <c r="L259" s="38">
        <v>176.5753</v>
      </c>
      <c r="M259" s="19"/>
      <c r="N259" s="32"/>
      <c r="O259" s="20"/>
      <c r="P259" s="20"/>
      <c r="Q259" s="20"/>
      <c r="R259" s="20"/>
      <c r="S259" s="20"/>
      <c r="T259" s="20"/>
      <c r="U259" s="20"/>
    </row>
    <row r="260" spans="1:21" s="31" customFormat="1" ht="13.15" customHeight="1">
      <c r="A260" s="25" t="s">
        <v>463</v>
      </c>
      <c r="B260" s="26">
        <v>4.1500000000000002E-2</v>
      </c>
      <c r="C260" s="27">
        <v>33146.563300000002</v>
      </c>
      <c r="D260" s="28">
        <v>27163.2889</v>
      </c>
      <c r="E260" s="28">
        <v>29669.557499999999</v>
      </c>
      <c r="F260" s="28">
        <v>38034.496899999998</v>
      </c>
      <c r="G260" s="28">
        <v>45743.415099999998</v>
      </c>
      <c r="H260" s="28">
        <v>34522.500800000002</v>
      </c>
      <c r="I260" s="29">
        <v>8.91</v>
      </c>
      <c r="J260" s="29">
        <v>19.899999999999999</v>
      </c>
      <c r="K260" s="29">
        <v>10.49</v>
      </c>
      <c r="L260" s="29">
        <v>178.09790000000001</v>
      </c>
      <c r="M260" s="19"/>
      <c r="N260" s="32"/>
      <c r="O260" s="20"/>
      <c r="P260" s="20"/>
      <c r="Q260" s="20"/>
      <c r="R260" s="20"/>
      <c r="S260" s="20"/>
      <c r="T260" s="20"/>
      <c r="U260" s="20"/>
    </row>
    <row r="261" spans="1:21" s="31" customFormat="1" ht="13.15" customHeight="1">
      <c r="A261" s="25" t="s">
        <v>465</v>
      </c>
      <c r="B261" s="26">
        <v>6.4399999999999999E-2</v>
      </c>
      <c r="C261" s="27">
        <v>40779.3603</v>
      </c>
      <c r="D261" s="28">
        <v>31288.9712</v>
      </c>
      <c r="E261" s="28">
        <v>33580.908600000002</v>
      </c>
      <c r="F261" s="28">
        <v>44738.5455</v>
      </c>
      <c r="G261" s="28">
        <v>48077.097699999998</v>
      </c>
      <c r="H261" s="28">
        <v>40299.815900000001</v>
      </c>
      <c r="I261" s="29">
        <v>9.67</v>
      </c>
      <c r="J261" s="29">
        <v>20.56</v>
      </c>
      <c r="K261" s="29">
        <v>9.3800000000000008</v>
      </c>
      <c r="L261" s="29">
        <v>184.89359999999999</v>
      </c>
      <c r="M261" s="19"/>
      <c r="N261" s="32"/>
      <c r="O261" s="20"/>
      <c r="P261" s="20"/>
      <c r="Q261" s="20"/>
      <c r="R261" s="20"/>
      <c r="S261" s="20"/>
      <c r="T261" s="20"/>
      <c r="U261" s="20"/>
    </row>
    <row r="262" spans="1:21" s="31" customFormat="1" ht="13.15" customHeight="1">
      <c r="A262" s="25" t="s">
        <v>473</v>
      </c>
      <c r="B262" s="26">
        <v>0.15859999999999999</v>
      </c>
      <c r="C262" s="27">
        <v>30576.4166</v>
      </c>
      <c r="D262" s="28">
        <v>26594.9166</v>
      </c>
      <c r="E262" s="28">
        <v>27988.425299999999</v>
      </c>
      <c r="F262" s="28">
        <v>33804.556900000003</v>
      </c>
      <c r="G262" s="28">
        <v>37336.357400000001</v>
      </c>
      <c r="H262" s="28">
        <v>31312.54</v>
      </c>
      <c r="I262" s="29">
        <v>9.6199999999999992</v>
      </c>
      <c r="J262" s="29">
        <v>14.35</v>
      </c>
      <c r="K262" s="29">
        <v>11.55</v>
      </c>
      <c r="L262" s="29">
        <v>175.45869999999999</v>
      </c>
      <c r="M262" s="19"/>
      <c r="N262" s="32"/>
      <c r="O262" s="20"/>
      <c r="P262" s="20"/>
      <c r="Q262" s="20"/>
      <c r="R262" s="20"/>
      <c r="S262" s="20"/>
      <c r="T262" s="20"/>
      <c r="U262" s="20"/>
    </row>
    <row r="263" spans="1:21" s="31" customFormat="1" ht="13.15" customHeight="1">
      <c r="A263" s="25" t="s">
        <v>684</v>
      </c>
      <c r="B263" s="26">
        <v>0.32079999999999997</v>
      </c>
      <c r="C263" s="27">
        <v>27944.372599999999</v>
      </c>
      <c r="D263" s="28">
        <v>23078.083299999998</v>
      </c>
      <c r="E263" s="28">
        <v>25719.711500000001</v>
      </c>
      <c r="F263" s="28">
        <v>29849.1463</v>
      </c>
      <c r="G263" s="28">
        <v>32223.25</v>
      </c>
      <c r="H263" s="28">
        <v>27855.104800000001</v>
      </c>
      <c r="I263" s="29">
        <v>6.37</v>
      </c>
      <c r="J263" s="29">
        <v>6.52</v>
      </c>
      <c r="K263" s="29">
        <v>12.04</v>
      </c>
      <c r="L263" s="29">
        <v>173.96129999999999</v>
      </c>
      <c r="M263" s="19"/>
      <c r="N263" s="32"/>
      <c r="O263" s="20"/>
      <c r="P263" s="20"/>
      <c r="Q263" s="20"/>
      <c r="R263" s="20"/>
      <c r="S263" s="20"/>
      <c r="T263" s="20"/>
      <c r="U263" s="20"/>
    </row>
    <row r="264" spans="1:21" s="31" customFormat="1" ht="13.15" customHeight="1">
      <c r="A264" s="34" t="s">
        <v>685</v>
      </c>
      <c r="B264" s="35">
        <v>0.317</v>
      </c>
      <c r="C264" s="36">
        <v>27944.372599999999</v>
      </c>
      <c r="D264" s="37">
        <v>23078.083299999998</v>
      </c>
      <c r="E264" s="37">
        <v>25719.711500000001</v>
      </c>
      <c r="F264" s="37">
        <v>29850.341700000001</v>
      </c>
      <c r="G264" s="37">
        <v>32251.729200000002</v>
      </c>
      <c r="H264" s="37">
        <v>27864.302599999999</v>
      </c>
      <c r="I264" s="38">
        <v>6.38</v>
      </c>
      <c r="J264" s="38">
        <v>6.46</v>
      </c>
      <c r="K264" s="38">
        <v>12.05</v>
      </c>
      <c r="L264" s="38">
        <v>173.96019999999999</v>
      </c>
      <c r="M264" s="19"/>
      <c r="N264" s="32"/>
      <c r="O264" s="20"/>
      <c r="P264" s="20"/>
      <c r="Q264" s="20"/>
      <c r="R264" s="20"/>
      <c r="S264" s="20"/>
      <c r="T264" s="20"/>
      <c r="U264" s="20"/>
    </row>
    <row r="265" spans="1:21" s="31" customFormat="1" ht="13.15" customHeight="1">
      <c r="A265" s="25" t="s">
        <v>475</v>
      </c>
      <c r="B265" s="26">
        <v>0.28889999999999999</v>
      </c>
      <c r="C265" s="27">
        <v>26950.616900000001</v>
      </c>
      <c r="D265" s="28">
        <v>23169.833299999998</v>
      </c>
      <c r="E265" s="28">
        <v>25048.583299999998</v>
      </c>
      <c r="F265" s="28">
        <v>29464.437699999999</v>
      </c>
      <c r="G265" s="28">
        <v>32262.9166</v>
      </c>
      <c r="H265" s="28">
        <v>27529.562399999999</v>
      </c>
      <c r="I265" s="29">
        <v>14.06</v>
      </c>
      <c r="J265" s="29">
        <v>10.67</v>
      </c>
      <c r="K265" s="29">
        <v>10.7</v>
      </c>
      <c r="L265" s="29">
        <v>174.8032</v>
      </c>
      <c r="M265" s="19"/>
      <c r="N265" s="32"/>
      <c r="O265" s="20"/>
      <c r="P265" s="20"/>
      <c r="Q265" s="20"/>
      <c r="R265" s="20"/>
      <c r="S265" s="20"/>
      <c r="T265" s="20"/>
      <c r="U265" s="20"/>
    </row>
    <row r="266" spans="1:21" s="31" customFormat="1" ht="13.15" customHeight="1">
      <c r="A266" s="25" t="s">
        <v>496</v>
      </c>
      <c r="B266" s="26">
        <v>1.1121000000000001</v>
      </c>
      <c r="C266" s="27">
        <v>26059.948199999999</v>
      </c>
      <c r="D266" s="28">
        <v>21870.738000000001</v>
      </c>
      <c r="E266" s="28">
        <v>24103.333299999998</v>
      </c>
      <c r="F266" s="28">
        <v>28881.638299999999</v>
      </c>
      <c r="G266" s="28">
        <v>31991.792700000002</v>
      </c>
      <c r="H266" s="28">
        <v>26775.084599999998</v>
      </c>
      <c r="I266" s="29">
        <v>16.329999999999998</v>
      </c>
      <c r="J266" s="29">
        <v>12.12</v>
      </c>
      <c r="K266" s="29">
        <v>11.31</v>
      </c>
      <c r="L266" s="29">
        <v>174.59790000000001</v>
      </c>
      <c r="M266" s="19"/>
      <c r="N266" s="32"/>
      <c r="O266" s="20"/>
      <c r="P266" s="20"/>
      <c r="Q266" s="20"/>
      <c r="R266" s="20"/>
      <c r="S266" s="20"/>
      <c r="T266" s="20"/>
      <c r="U266" s="20"/>
    </row>
    <row r="267" spans="1:21" s="31" customFormat="1" ht="13.15" customHeight="1">
      <c r="A267" s="25" t="s">
        <v>504</v>
      </c>
      <c r="B267" s="26">
        <v>0.64859999999999995</v>
      </c>
      <c r="C267" s="27">
        <v>31887.782800000001</v>
      </c>
      <c r="D267" s="28">
        <v>23774.9166</v>
      </c>
      <c r="E267" s="28">
        <v>27400.4166</v>
      </c>
      <c r="F267" s="28">
        <v>36981.703600000001</v>
      </c>
      <c r="G267" s="28">
        <v>43181.665300000001</v>
      </c>
      <c r="H267" s="28">
        <v>32822.646200000003</v>
      </c>
      <c r="I267" s="29">
        <v>6.69</v>
      </c>
      <c r="J267" s="29">
        <v>21.82</v>
      </c>
      <c r="K267" s="29">
        <v>10.17</v>
      </c>
      <c r="L267" s="29">
        <v>177.11</v>
      </c>
      <c r="M267" s="19"/>
      <c r="N267" s="32"/>
      <c r="O267" s="20"/>
      <c r="P267" s="20"/>
      <c r="Q267" s="20"/>
      <c r="R267" s="20"/>
      <c r="S267" s="20"/>
      <c r="T267" s="20"/>
      <c r="U267" s="20"/>
    </row>
    <row r="268" spans="1:21" s="31" customFormat="1" ht="13.15" customHeight="1">
      <c r="A268" s="34" t="s">
        <v>686</v>
      </c>
      <c r="B268" s="35">
        <v>0.58079999999999998</v>
      </c>
      <c r="C268" s="36">
        <v>31551.2772</v>
      </c>
      <c r="D268" s="37">
        <v>23468.111099999998</v>
      </c>
      <c r="E268" s="37">
        <v>27238.081600000001</v>
      </c>
      <c r="F268" s="37">
        <v>36082.392500000002</v>
      </c>
      <c r="G268" s="37">
        <v>41423.4833</v>
      </c>
      <c r="H268" s="37">
        <v>32046.4627</v>
      </c>
      <c r="I268" s="38">
        <v>6.27</v>
      </c>
      <c r="J268" s="38">
        <v>21.07</v>
      </c>
      <c r="K268" s="38">
        <v>10.17</v>
      </c>
      <c r="L268" s="38">
        <v>176.61959999999999</v>
      </c>
      <c r="M268" s="19"/>
      <c r="N268" s="32"/>
      <c r="O268" s="20"/>
      <c r="P268" s="20"/>
      <c r="Q268" s="20"/>
      <c r="R268" s="20"/>
      <c r="S268" s="20"/>
      <c r="T268" s="20"/>
      <c r="U268" s="20"/>
    </row>
    <row r="269" spans="1:21" s="31" customFormat="1" ht="13.15" customHeight="1">
      <c r="A269" s="25" t="s">
        <v>506</v>
      </c>
      <c r="B269" s="26">
        <v>0.44280000000000003</v>
      </c>
      <c r="C269" s="27">
        <v>32044.146700000001</v>
      </c>
      <c r="D269" s="28">
        <v>24875.042399999998</v>
      </c>
      <c r="E269" s="28">
        <v>27874.291000000001</v>
      </c>
      <c r="F269" s="28">
        <v>35817.853600000002</v>
      </c>
      <c r="G269" s="28">
        <v>40195.8315</v>
      </c>
      <c r="H269" s="28">
        <v>32367.374299999999</v>
      </c>
      <c r="I269" s="29">
        <v>6.13</v>
      </c>
      <c r="J269" s="29">
        <v>20.11</v>
      </c>
      <c r="K269" s="29">
        <v>11.87</v>
      </c>
      <c r="L269" s="29">
        <v>177.6902</v>
      </c>
      <c r="M269" s="19"/>
      <c r="N269" s="32"/>
      <c r="O269" s="20"/>
      <c r="P269" s="20"/>
      <c r="Q269" s="20"/>
      <c r="R269" s="20"/>
      <c r="S269" s="20"/>
      <c r="T269" s="20"/>
      <c r="U269" s="20"/>
    </row>
    <row r="270" spans="1:21" s="31" customFormat="1" ht="13.15" customHeight="1">
      <c r="A270" s="34" t="s">
        <v>507</v>
      </c>
      <c r="B270" s="35">
        <v>0.3649</v>
      </c>
      <c r="C270" s="36">
        <v>32255.736400000002</v>
      </c>
      <c r="D270" s="37">
        <v>24875.042399999998</v>
      </c>
      <c r="E270" s="37">
        <v>27905.9166</v>
      </c>
      <c r="F270" s="37">
        <v>35625.029399999999</v>
      </c>
      <c r="G270" s="37">
        <v>39788.313399999999</v>
      </c>
      <c r="H270" s="37">
        <v>32275.687999999998</v>
      </c>
      <c r="I270" s="38">
        <v>5.92</v>
      </c>
      <c r="J270" s="38">
        <v>19.829999999999998</v>
      </c>
      <c r="K270" s="38">
        <v>12.05</v>
      </c>
      <c r="L270" s="38">
        <v>177.87129999999999</v>
      </c>
      <c r="M270" s="19"/>
      <c r="N270" s="32"/>
      <c r="O270" s="20"/>
      <c r="P270" s="20"/>
      <c r="Q270" s="20"/>
      <c r="R270" s="20"/>
      <c r="S270" s="20"/>
      <c r="T270" s="20"/>
      <c r="U270" s="20"/>
    </row>
    <row r="271" spans="1:21" s="31" customFormat="1" ht="13.15" customHeight="1">
      <c r="A271" s="25" t="s">
        <v>521</v>
      </c>
      <c r="B271" s="26">
        <v>2.6132</v>
      </c>
      <c r="C271" s="27">
        <v>33094.038999999997</v>
      </c>
      <c r="D271" s="28">
        <v>25369.512500000001</v>
      </c>
      <c r="E271" s="28">
        <v>28373.583299999998</v>
      </c>
      <c r="F271" s="28">
        <v>42298.779900000001</v>
      </c>
      <c r="G271" s="28">
        <v>54412.117299999998</v>
      </c>
      <c r="H271" s="28">
        <v>36654.701800000003</v>
      </c>
      <c r="I271" s="29">
        <v>12.41</v>
      </c>
      <c r="J271" s="29">
        <v>18.45</v>
      </c>
      <c r="K271" s="29">
        <v>10.39</v>
      </c>
      <c r="L271" s="29">
        <v>181.5121</v>
      </c>
      <c r="M271" s="19"/>
      <c r="N271" s="32"/>
      <c r="O271" s="20"/>
      <c r="P271" s="20"/>
      <c r="Q271" s="20"/>
      <c r="R271" s="20"/>
      <c r="S271" s="20"/>
      <c r="T271" s="20"/>
      <c r="U271" s="20"/>
    </row>
    <row r="272" spans="1:21" s="31" customFormat="1" ht="13.15" customHeight="1">
      <c r="A272" s="34" t="s">
        <v>522</v>
      </c>
      <c r="B272" s="35">
        <v>2.0301</v>
      </c>
      <c r="C272" s="36">
        <v>31057.186799999999</v>
      </c>
      <c r="D272" s="37">
        <v>24810.545900000001</v>
      </c>
      <c r="E272" s="37">
        <v>27472.333299999998</v>
      </c>
      <c r="F272" s="37">
        <v>37206.9853</v>
      </c>
      <c r="G272" s="37">
        <v>47437.005599999997</v>
      </c>
      <c r="H272" s="37">
        <v>33925.863799999999</v>
      </c>
      <c r="I272" s="38">
        <v>11.05</v>
      </c>
      <c r="J272" s="38">
        <v>17.96</v>
      </c>
      <c r="K272" s="38">
        <v>11.03</v>
      </c>
      <c r="L272" s="38">
        <v>180.76130000000001</v>
      </c>
      <c r="M272" s="19"/>
      <c r="N272" s="32"/>
      <c r="O272" s="20"/>
      <c r="P272" s="20"/>
      <c r="Q272" s="20"/>
      <c r="R272" s="20"/>
      <c r="S272" s="20"/>
      <c r="T272" s="20"/>
      <c r="U272" s="20"/>
    </row>
    <row r="273" spans="1:21" s="31" customFormat="1" ht="13.15" customHeight="1">
      <c r="A273" s="34" t="s">
        <v>687</v>
      </c>
      <c r="B273" s="35">
        <v>0.57540000000000002</v>
      </c>
      <c r="C273" s="36">
        <v>45976.791599999997</v>
      </c>
      <c r="D273" s="37">
        <v>32745.1872</v>
      </c>
      <c r="E273" s="37">
        <v>38842.021399999998</v>
      </c>
      <c r="F273" s="37">
        <v>52867.871400000004</v>
      </c>
      <c r="G273" s="37">
        <v>60389.933799999999</v>
      </c>
      <c r="H273" s="37">
        <v>46439.865299999998</v>
      </c>
      <c r="I273" s="38">
        <v>15.95</v>
      </c>
      <c r="J273" s="38">
        <v>19.75</v>
      </c>
      <c r="K273" s="38">
        <v>8.7200000000000006</v>
      </c>
      <c r="L273" s="38">
        <v>184.24639999999999</v>
      </c>
      <c r="M273" s="19"/>
      <c r="N273" s="32"/>
      <c r="O273" s="20"/>
      <c r="P273" s="20"/>
      <c r="Q273" s="20"/>
      <c r="R273" s="20"/>
      <c r="S273" s="20"/>
      <c r="T273" s="20"/>
      <c r="U273" s="20"/>
    </row>
    <row r="274" spans="1:21" s="31" customFormat="1" ht="13.15" customHeight="1">
      <c r="A274" s="25" t="s">
        <v>523</v>
      </c>
      <c r="B274" s="26">
        <v>0.33900000000000002</v>
      </c>
      <c r="C274" s="27">
        <v>42415.320699999997</v>
      </c>
      <c r="D274" s="28">
        <v>31403.787400000001</v>
      </c>
      <c r="E274" s="28">
        <v>38961.208899999998</v>
      </c>
      <c r="F274" s="28">
        <v>46266.964399999997</v>
      </c>
      <c r="G274" s="28">
        <v>49666.754000000001</v>
      </c>
      <c r="H274" s="28">
        <v>42022.394500000002</v>
      </c>
      <c r="I274" s="29">
        <v>9.34</v>
      </c>
      <c r="J274" s="29">
        <v>14.67</v>
      </c>
      <c r="K274" s="29">
        <v>10.89</v>
      </c>
      <c r="L274" s="29">
        <v>209.59870000000001</v>
      </c>
      <c r="M274" s="19"/>
      <c r="N274" s="32"/>
      <c r="O274" s="20"/>
      <c r="P274" s="20"/>
      <c r="Q274" s="20"/>
      <c r="R274" s="20"/>
      <c r="S274" s="20"/>
      <c r="T274" s="20"/>
      <c r="U274" s="20"/>
    </row>
    <row r="275" spans="1:21" s="31" customFormat="1" ht="13.15" customHeight="1">
      <c r="A275" s="34" t="s">
        <v>524</v>
      </c>
      <c r="B275" s="35">
        <v>0.27850000000000003</v>
      </c>
      <c r="C275" s="36">
        <v>43403.826800000003</v>
      </c>
      <c r="D275" s="37">
        <v>38109.1394</v>
      </c>
      <c r="E275" s="37">
        <v>40792.116999999998</v>
      </c>
      <c r="F275" s="37">
        <v>46864.133600000001</v>
      </c>
      <c r="G275" s="37">
        <v>50382.068599999999</v>
      </c>
      <c r="H275" s="37">
        <v>43748.301099999997</v>
      </c>
      <c r="I275" s="38">
        <v>10.119999999999999</v>
      </c>
      <c r="J275" s="38">
        <v>14.25</v>
      </c>
      <c r="K275" s="38">
        <v>10.6</v>
      </c>
      <c r="L275" s="38">
        <v>215.06010000000001</v>
      </c>
      <c r="M275" s="19"/>
      <c r="N275" s="32"/>
      <c r="O275" s="20"/>
      <c r="P275" s="20"/>
      <c r="Q275" s="20"/>
      <c r="R275" s="20"/>
      <c r="S275" s="20"/>
      <c r="T275" s="20"/>
      <c r="U275" s="20"/>
    </row>
    <row r="276" spans="1:21" s="31" customFormat="1" ht="13.15" customHeight="1">
      <c r="A276" s="34" t="s">
        <v>525</v>
      </c>
      <c r="B276" s="35">
        <v>5.9400000000000001E-2</v>
      </c>
      <c r="C276" s="36">
        <v>33810.407800000001</v>
      </c>
      <c r="D276" s="37">
        <v>27333.510699999999</v>
      </c>
      <c r="E276" s="37">
        <v>29831.083299999998</v>
      </c>
      <c r="F276" s="37">
        <v>38576.3891</v>
      </c>
      <c r="G276" s="37">
        <v>41201.063900000001</v>
      </c>
      <c r="H276" s="37">
        <v>34091.881000000001</v>
      </c>
      <c r="I276" s="38">
        <v>4.67</v>
      </c>
      <c r="J276" s="38">
        <v>16.920000000000002</v>
      </c>
      <c r="K276" s="38">
        <v>12.64</v>
      </c>
      <c r="L276" s="38">
        <v>184.6585</v>
      </c>
      <c r="M276" s="19"/>
      <c r="N276" s="32"/>
      <c r="O276" s="20"/>
      <c r="P276" s="20"/>
      <c r="Q276" s="20"/>
      <c r="R276" s="20"/>
      <c r="S276" s="20"/>
      <c r="T276" s="20"/>
      <c r="U276" s="20"/>
    </row>
    <row r="277" spans="1:21" s="31" customFormat="1" ht="13.15" customHeight="1">
      <c r="A277" s="25" t="s">
        <v>526</v>
      </c>
      <c r="B277" s="26">
        <v>4.5491999999999999</v>
      </c>
      <c r="C277" s="27">
        <v>36408.752500000002</v>
      </c>
      <c r="D277" s="28">
        <v>28242.043300000001</v>
      </c>
      <c r="E277" s="28">
        <v>32760.440699999999</v>
      </c>
      <c r="F277" s="28">
        <v>39367.612000000001</v>
      </c>
      <c r="G277" s="28">
        <v>41576.296199999997</v>
      </c>
      <c r="H277" s="28">
        <v>35781.159899999999</v>
      </c>
      <c r="I277" s="29">
        <v>7.48</v>
      </c>
      <c r="J277" s="29">
        <v>24.93</v>
      </c>
      <c r="K277" s="29">
        <v>10.59</v>
      </c>
      <c r="L277" s="29">
        <v>176.44919999999999</v>
      </c>
      <c r="M277" s="19"/>
      <c r="N277" s="32"/>
      <c r="O277" s="20"/>
      <c r="P277" s="20"/>
      <c r="Q277" s="20"/>
      <c r="R277" s="20"/>
      <c r="S277" s="20"/>
      <c r="T277" s="20"/>
      <c r="U277" s="20"/>
    </row>
    <row r="278" spans="1:21" s="31" customFormat="1" ht="13.15" customHeight="1">
      <c r="A278" s="34" t="s">
        <v>527</v>
      </c>
      <c r="B278" s="35">
        <v>3.3304</v>
      </c>
      <c r="C278" s="36">
        <v>37183.349800000004</v>
      </c>
      <c r="D278" s="37">
        <v>29812.967100000002</v>
      </c>
      <c r="E278" s="37">
        <v>34046.166599999997</v>
      </c>
      <c r="F278" s="37">
        <v>39917.911999999997</v>
      </c>
      <c r="G278" s="37">
        <v>41958.020600000003</v>
      </c>
      <c r="H278" s="37">
        <v>36667.311000000002</v>
      </c>
      <c r="I278" s="38">
        <v>7.23</v>
      </c>
      <c r="J278" s="38">
        <v>26.52</v>
      </c>
      <c r="K278" s="38">
        <v>10.67</v>
      </c>
      <c r="L278" s="38">
        <v>176.15860000000001</v>
      </c>
      <c r="M278" s="19"/>
      <c r="N278" s="32"/>
      <c r="O278" s="20"/>
      <c r="P278" s="20"/>
      <c r="Q278" s="20"/>
      <c r="R278" s="20"/>
      <c r="S278" s="20"/>
      <c r="T278" s="20"/>
      <c r="U278" s="20"/>
    </row>
    <row r="279" spans="1:21" s="31" customFormat="1" ht="13.15" customHeight="1">
      <c r="A279" s="34" t="s">
        <v>688</v>
      </c>
      <c r="B279" s="35">
        <v>7.4800000000000005E-2</v>
      </c>
      <c r="C279" s="36">
        <v>33019.373899999999</v>
      </c>
      <c r="D279" s="37">
        <v>26626.833299999998</v>
      </c>
      <c r="E279" s="37">
        <v>29831.6927</v>
      </c>
      <c r="F279" s="37">
        <v>35549.346700000002</v>
      </c>
      <c r="G279" s="37">
        <v>37688.977200000001</v>
      </c>
      <c r="H279" s="37">
        <v>32444.251899999999</v>
      </c>
      <c r="I279" s="38">
        <v>6.39</v>
      </c>
      <c r="J279" s="38">
        <v>16.920000000000002</v>
      </c>
      <c r="K279" s="38">
        <v>10.76</v>
      </c>
      <c r="L279" s="38">
        <v>179.20189999999999</v>
      </c>
      <c r="M279" s="19"/>
      <c r="N279" s="32"/>
      <c r="O279" s="20"/>
      <c r="P279" s="20"/>
      <c r="Q279" s="20"/>
      <c r="R279" s="20"/>
      <c r="S279" s="20"/>
      <c r="T279" s="20"/>
      <c r="U279" s="20"/>
    </row>
    <row r="280" spans="1:21" s="31" customFormat="1" ht="13.15" customHeight="1">
      <c r="A280" s="34" t="s">
        <v>689</v>
      </c>
      <c r="B280" s="35">
        <v>0.33489999999999998</v>
      </c>
      <c r="C280" s="36">
        <v>30274.451799999999</v>
      </c>
      <c r="D280" s="37">
        <v>23843.351299999998</v>
      </c>
      <c r="E280" s="37">
        <v>27342.001799999998</v>
      </c>
      <c r="F280" s="37">
        <v>33931.387000000002</v>
      </c>
      <c r="G280" s="37">
        <v>38494.987200000003</v>
      </c>
      <c r="H280" s="37">
        <v>30951.046600000001</v>
      </c>
      <c r="I280" s="38">
        <v>7.94</v>
      </c>
      <c r="J280" s="38">
        <v>18.57</v>
      </c>
      <c r="K280" s="38">
        <v>10.62</v>
      </c>
      <c r="L280" s="38">
        <v>177.596</v>
      </c>
      <c r="M280" s="19"/>
      <c r="N280" s="32"/>
      <c r="O280" s="20"/>
      <c r="P280" s="20"/>
      <c r="Q280" s="20"/>
      <c r="R280" s="20"/>
      <c r="S280" s="20"/>
      <c r="T280" s="20"/>
      <c r="U280" s="20"/>
    </row>
    <row r="281" spans="1:21" s="31" customFormat="1" ht="13.15" customHeight="1">
      <c r="A281" s="25" t="s">
        <v>529</v>
      </c>
      <c r="B281" s="26">
        <v>0.56479999999999997</v>
      </c>
      <c r="C281" s="27">
        <v>30252.126400000001</v>
      </c>
      <c r="D281" s="28">
        <v>24355.649700000002</v>
      </c>
      <c r="E281" s="28">
        <v>27118.593000000001</v>
      </c>
      <c r="F281" s="28">
        <v>34271.554100000001</v>
      </c>
      <c r="G281" s="28">
        <v>37891.532899999998</v>
      </c>
      <c r="H281" s="28">
        <v>30791.531599999998</v>
      </c>
      <c r="I281" s="29">
        <v>9.1</v>
      </c>
      <c r="J281" s="29">
        <v>17.239999999999998</v>
      </c>
      <c r="K281" s="29">
        <v>10.199999999999999</v>
      </c>
      <c r="L281" s="29">
        <v>177.6386</v>
      </c>
      <c r="M281" s="19"/>
      <c r="N281" s="32"/>
      <c r="O281" s="20"/>
      <c r="P281" s="20"/>
      <c r="Q281" s="20"/>
      <c r="R281" s="20"/>
      <c r="S281" s="20"/>
      <c r="T281" s="20"/>
      <c r="U281" s="20"/>
    </row>
    <row r="282" spans="1:21" s="31" customFormat="1" ht="13.15" customHeight="1">
      <c r="A282" s="34" t="s">
        <v>530</v>
      </c>
      <c r="B282" s="35">
        <v>0.51880000000000004</v>
      </c>
      <c r="C282" s="36">
        <v>30236.7736</v>
      </c>
      <c r="D282" s="37">
        <v>24355.649700000002</v>
      </c>
      <c r="E282" s="37">
        <v>27039.083299999998</v>
      </c>
      <c r="F282" s="37">
        <v>34084.317300000002</v>
      </c>
      <c r="G282" s="37">
        <v>37964.250200000002</v>
      </c>
      <c r="H282" s="37">
        <v>30784.399700000002</v>
      </c>
      <c r="I282" s="38">
        <v>9.1</v>
      </c>
      <c r="J282" s="38">
        <v>17.100000000000001</v>
      </c>
      <c r="K282" s="38">
        <v>10.18</v>
      </c>
      <c r="L282" s="38">
        <v>177.92169999999999</v>
      </c>
      <c r="M282" s="19"/>
      <c r="N282" s="32"/>
      <c r="O282" s="20"/>
      <c r="P282" s="20"/>
      <c r="Q282" s="20"/>
      <c r="R282" s="20"/>
      <c r="S282" s="20"/>
      <c r="T282" s="20"/>
      <c r="U282" s="20"/>
    </row>
    <row r="283" spans="1:21" s="31" customFormat="1" ht="13.15" customHeight="1">
      <c r="A283" s="25" t="s">
        <v>531</v>
      </c>
      <c r="B283" s="26">
        <v>0.12330000000000001</v>
      </c>
      <c r="C283" s="27">
        <v>32500.436600000001</v>
      </c>
      <c r="D283" s="28">
        <v>24036.25</v>
      </c>
      <c r="E283" s="28">
        <v>27639.078799999999</v>
      </c>
      <c r="F283" s="28">
        <v>37617.212399999997</v>
      </c>
      <c r="G283" s="28">
        <v>41448.180399999997</v>
      </c>
      <c r="H283" s="28">
        <v>32901.6826</v>
      </c>
      <c r="I283" s="29">
        <v>7.28</v>
      </c>
      <c r="J283" s="29">
        <v>19.3</v>
      </c>
      <c r="K283" s="29">
        <v>11.13</v>
      </c>
      <c r="L283" s="29">
        <v>177.9564</v>
      </c>
      <c r="M283" s="19"/>
      <c r="N283" s="32"/>
      <c r="O283" s="20"/>
      <c r="P283" s="20"/>
      <c r="Q283" s="20"/>
      <c r="R283" s="20"/>
      <c r="S283" s="20"/>
      <c r="T283" s="20"/>
      <c r="U283" s="20"/>
    </row>
    <row r="284" spans="1:21" s="31" customFormat="1" ht="13.15" customHeight="1">
      <c r="A284" s="34" t="s">
        <v>532</v>
      </c>
      <c r="B284" s="35">
        <v>0.12039999999999999</v>
      </c>
      <c r="C284" s="36">
        <v>32500.436600000001</v>
      </c>
      <c r="D284" s="37">
        <v>24089.8812</v>
      </c>
      <c r="E284" s="37">
        <v>27590.368900000001</v>
      </c>
      <c r="F284" s="37">
        <v>37173.572800000002</v>
      </c>
      <c r="G284" s="37">
        <v>41191.006800000003</v>
      </c>
      <c r="H284" s="37">
        <v>32532.392400000001</v>
      </c>
      <c r="I284" s="38">
        <v>7.3</v>
      </c>
      <c r="J284" s="38">
        <v>19.32</v>
      </c>
      <c r="K284" s="38">
        <v>10.73</v>
      </c>
      <c r="L284" s="38">
        <v>178.01820000000001</v>
      </c>
      <c r="M284" s="19"/>
      <c r="N284" s="32"/>
      <c r="O284" s="20"/>
      <c r="P284" s="20"/>
      <c r="Q284" s="20"/>
      <c r="R284" s="20"/>
      <c r="S284" s="20"/>
      <c r="T284" s="20"/>
      <c r="U284" s="20"/>
    </row>
    <row r="285" spans="1:21" s="31" customFormat="1" ht="13.15" customHeight="1">
      <c r="A285" s="25" t="s">
        <v>534</v>
      </c>
      <c r="B285" s="26">
        <v>0.53469999999999995</v>
      </c>
      <c r="C285" s="27">
        <v>27603.4166</v>
      </c>
      <c r="D285" s="28">
        <v>23218.002400000001</v>
      </c>
      <c r="E285" s="28">
        <v>24744.9166</v>
      </c>
      <c r="F285" s="28">
        <v>30390.248500000002</v>
      </c>
      <c r="G285" s="28">
        <v>33812.786500000002</v>
      </c>
      <c r="H285" s="28">
        <v>28084.888200000001</v>
      </c>
      <c r="I285" s="29">
        <v>7.81</v>
      </c>
      <c r="J285" s="29">
        <v>14.09</v>
      </c>
      <c r="K285" s="29">
        <v>13.06</v>
      </c>
      <c r="L285" s="29">
        <v>176.35059999999999</v>
      </c>
      <c r="M285" s="19"/>
      <c r="N285" s="32"/>
      <c r="O285" s="20"/>
      <c r="P285" s="20"/>
      <c r="Q285" s="20"/>
      <c r="R285" s="20"/>
      <c r="S285" s="20"/>
      <c r="T285" s="20"/>
      <c r="U285" s="20"/>
    </row>
    <row r="286" spans="1:21" s="31" customFormat="1" ht="13.15" customHeight="1">
      <c r="A286" s="34" t="s">
        <v>536</v>
      </c>
      <c r="B286" s="35">
        <v>0.52739999999999998</v>
      </c>
      <c r="C286" s="36">
        <v>27506.583299999998</v>
      </c>
      <c r="D286" s="37">
        <v>23202.623500000002</v>
      </c>
      <c r="E286" s="37">
        <v>24714.806799999998</v>
      </c>
      <c r="F286" s="37">
        <v>30323.726500000001</v>
      </c>
      <c r="G286" s="37">
        <v>33812.786500000002</v>
      </c>
      <c r="H286" s="37">
        <v>28037.3632</v>
      </c>
      <c r="I286" s="38">
        <v>7.81</v>
      </c>
      <c r="J286" s="38">
        <v>14.01</v>
      </c>
      <c r="K286" s="38">
        <v>13.08</v>
      </c>
      <c r="L286" s="38">
        <v>176.38390000000001</v>
      </c>
      <c r="M286" s="19"/>
      <c r="N286" s="32"/>
      <c r="O286" s="20"/>
      <c r="P286" s="20"/>
      <c r="Q286" s="20"/>
      <c r="R286" s="20"/>
      <c r="S286" s="20"/>
      <c r="T286" s="20"/>
      <c r="U286" s="20"/>
    </row>
    <row r="287" spans="1:21" s="31" customFormat="1" ht="13.15" customHeight="1">
      <c r="A287" s="25" t="s">
        <v>537</v>
      </c>
      <c r="B287" s="26">
        <v>24.364699999999999</v>
      </c>
      <c r="C287" s="27">
        <v>21812.690600000002</v>
      </c>
      <c r="D287" s="28">
        <v>18636.062300000001</v>
      </c>
      <c r="E287" s="28">
        <v>20027.75</v>
      </c>
      <c r="F287" s="28">
        <v>24169.978500000001</v>
      </c>
      <c r="G287" s="28">
        <v>27296.583299999998</v>
      </c>
      <c r="H287" s="28">
        <v>22592.129499999999</v>
      </c>
      <c r="I287" s="29">
        <v>13.79</v>
      </c>
      <c r="J287" s="29">
        <v>7.26</v>
      </c>
      <c r="K287" s="29">
        <v>11.03</v>
      </c>
      <c r="L287" s="29">
        <v>174.62629999999999</v>
      </c>
      <c r="M287" s="19"/>
      <c r="N287" s="32"/>
      <c r="O287" s="20"/>
      <c r="P287" s="20"/>
      <c r="Q287" s="20"/>
      <c r="R287" s="20"/>
      <c r="S287" s="20"/>
      <c r="T287" s="20"/>
      <c r="U287" s="20"/>
    </row>
    <row r="288" spans="1:21" s="31" customFormat="1" ht="13.15" customHeight="1">
      <c r="A288" s="34" t="s">
        <v>538</v>
      </c>
      <c r="B288" s="35">
        <v>3.5899000000000001</v>
      </c>
      <c r="C288" s="36">
        <v>20652.3076</v>
      </c>
      <c r="D288" s="37">
        <v>17971.298999999999</v>
      </c>
      <c r="E288" s="37">
        <v>18922.7454</v>
      </c>
      <c r="F288" s="37">
        <v>22716.9997</v>
      </c>
      <c r="G288" s="37">
        <v>25194.4166</v>
      </c>
      <c r="H288" s="37">
        <v>21221.5625</v>
      </c>
      <c r="I288" s="38">
        <v>8.91</v>
      </c>
      <c r="J288" s="38">
        <v>8.0500000000000007</v>
      </c>
      <c r="K288" s="38">
        <v>12.28</v>
      </c>
      <c r="L288" s="38">
        <v>174.15479999999999</v>
      </c>
      <c r="M288" s="19"/>
      <c r="N288" s="32"/>
      <c r="O288" s="20"/>
      <c r="P288" s="20"/>
      <c r="Q288" s="20"/>
      <c r="R288" s="20"/>
      <c r="S288" s="20"/>
      <c r="T288" s="20"/>
      <c r="U288" s="20"/>
    </row>
    <row r="289" spans="1:21" s="31" customFormat="1" ht="13.15" customHeight="1">
      <c r="A289" s="34" t="s">
        <v>539</v>
      </c>
      <c r="B289" s="35">
        <v>4.3342999999999998</v>
      </c>
      <c r="C289" s="36">
        <v>25466.400399999999</v>
      </c>
      <c r="D289" s="37">
        <v>20404.9166</v>
      </c>
      <c r="E289" s="37">
        <v>22836.73</v>
      </c>
      <c r="F289" s="37">
        <v>28451</v>
      </c>
      <c r="G289" s="37">
        <v>32792.120900000002</v>
      </c>
      <c r="H289" s="37">
        <v>26197.271400000001</v>
      </c>
      <c r="I289" s="38">
        <v>15.62</v>
      </c>
      <c r="J289" s="38">
        <v>13.31</v>
      </c>
      <c r="K289" s="38">
        <v>10.86</v>
      </c>
      <c r="L289" s="38">
        <v>175.70500000000001</v>
      </c>
      <c r="M289" s="19"/>
      <c r="N289" s="32"/>
      <c r="O289" s="20"/>
      <c r="P289" s="20"/>
      <c r="Q289" s="20"/>
      <c r="R289" s="20"/>
      <c r="S289" s="20"/>
      <c r="T289" s="20"/>
      <c r="U289" s="20"/>
    </row>
    <row r="290" spans="1:21">
      <c r="A290" s="34" t="s">
        <v>540</v>
      </c>
      <c r="B290" s="35">
        <v>14.2598</v>
      </c>
      <c r="C290" s="36">
        <v>21444.63</v>
      </c>
      <c r="D290" s="37">
        <v>18838.3249</v>
      </c>
      <c r="E290" s="37">
        <v>20010.561699999998</v>
      </c>
      <c r="F290" s="37">
        <v>23162.948499999999</v>
      </c>
      <c r="G290" s="37">
        <v>25041.75</v>
      </c>
      <c r="H290" s="37">
        <v>21792.8586</v>
      </c>
      <c r="I290" s="38">
        <v>15.13</v>
      </c>
      <c r="J290" s="38">
        <v>4.25</v>
      </c>
      <c r="K290" s="38">
        <v>10.62</v>
      </c>
      <c r="L290" s="38">
        <v>174.38810000000001</v>
      </c>
      <c r="O290" s="20"/>
      <c r="P290" s="20"/>
      <c r="Q290" s="20"/>
      <c r="R290" s="20"/>
      <c r="S290" s="20"/>
      <c r="T290" s="20"/>
      <c r="U290" s="20"/>
    </row>
    <row r="291" spans="1:21">
      <c r="A291" s="34" t="s">
        <v>690</v>
      </c>
      <c r="B291" s="35">
        <v>0.40510000000000002</v>
      </c>
      <c r="C291" s="36">
        <v>22982.4166</v>
      </c>
      <c r="D291" s="37">
        <v>17011.465700000001</v>
      </c>
      <c r="E291" s="37">
        <v>19601.9166</v>
      </c>
      <c r="F291" s="37">
        <v>26690.290199999999</v>
      </c>
      <c r="G291" s="37">
        <v>29509.4738</v>
      </c>
      <c r="H291" s="37">
        <v>23377.619699999999</v>
      </c>
      <c r="I291" s="38">
        <v>11.67</v>
      </c>
      <c r="J291" s="38">
        <v>11.83</v>
      </c>
      <c r="K291" s="38">
        <v>11.12</v>
      </c>
      <c r="L291" s="38">
        <v>174.88419999999999</v>
      </c>
      <c r="O291" s="20"/>
      <c r="P291" s="20"/>
      <c r="Q291" s="20"/>
      <c r="R291" s="20"/>
      <c r="S291" s="20"/>
      <c r="T291" s="20"/>
      <c r="U291" s="20"/>
    </row>
    <row r="292" spans="1:21">
      <c r="A292" s="25" t="s">
        <v>691</v>
      </c>
      <c r="B292" s="26">
        <v>0.46</v>
      </c>
      <c r="C292" s="27">
        <v>25208.4166</v>
      </c>
      <c r="D292" s="28">
        <v>20114.0056</v>
      </c>
      <c r="E292" s="28">
        <v>22436.6666</v>
      </c>
      <c r="F292" s="28">
        <v>27213.6829</v>
      </c>
      <c r="G292" s="28">
        <v>30692.896100000002</v>
      </c>
      <c r="H292" s="28">
        <v>25323.850600000002</v>
      </c>
      <c r="I292" s="29">
        <v>16.05</v>
      </c>
      <c r="J292" s="29">
        <v>10.119999999999999</v>
      </c>
      <c r="K292" s="29">
        <v>11</v>
      </c>
      <c r="L292" s="29">
        <v>173.96960000000001</v>
      </c>
      <c r="O292" s="20"/>
      <c r="P292" s="20"/>
      <c r="Q292" s="20"/>
      <c r="R292" s="20"/>
      <c r="S292" s="20"/>
      <c r="T292" s="20"/>
      <c r="U292" s="20"/>
    </row>
    <row r="293" spans="1:21">
      <c r="A293" s="25" t="s">
        <v>555</v>
      </c>
      <c r="B293" s="26">
        <v>0.95879999999999999</v>
      </c>
      <c r="C293" s="27">
        <v>27229.833299999998</v>
      </c>
      <c r="D293" s="28">
        <v>20682.831600000001</v>
      </c>
      <c r="E293" s="28">
        <v>23588.030299999999</v>
      </c>
      <c r="F293" s="28">
        <v>30242.75</v>
      </c>
      <c r="G293" s="28">
        <v>33484.388400000003</v>
      </c>
      <c r="H293" s="28">
        <v>27122.7726</v>
      </c>
      <c r="I293" s="29">
        <v>10.92</v>
      </c>
      <c r="J293" s="29">
        <v>14.09</v>
      </c>
      <c r="K293" s="29">
        <v>10.68</v>
      </c>
      <c r="L293" s="29">
        <v>176.78139999999999</v>
      </c>
      <c r="O293" s="20"/>
      <c r="P293" s="20"/>
      <c r="Q293" s="20"/>
      <c r="R293" s="20"/>
      <c r="S293" s="20"/>
      <c r="T293" s="20"/>
      <c r="U293" s="20"/>
    </row>
    <row r="294" spans="1:21">
      <c r="A294" s="34" t="s">
        <v>556</v>
      </c>
      <c r="B294" s="35">
        <v>0.28349999999999997</v>
      </c>
      <c r="C294" s="36">
        <v>27356.5638</v>
      </c>
      <c r="D294" s="37">
        <v>22181.136399999999</v>
      </c>
      <c r="E294" s="37">
        <v>24937.631000000001</v>
      </c>
      <c r="F294" s="37">
        <v>30398.480299999999</v>
      </c>
      <c r="G294" s="37">
        <v>33295.592900000003</v>
      </c>
      <c r="H294" s="37">
        <v>27811.590899999999</v>
      </c>
      <c r="I294" s="38">
        <v>11.37</v>
      </c>
      <c r="J294" s="38">
        <v>11.72</v>
      </c>
      <c r="K294" s="38">
        <v>10.56</v>
      </c>
      <c r="L294" s="38">
        <v>175.852</v>
      </c>
      <c r="O294" s="20"/>
      <c r="P294" s="20"/>
      <c r="Q294" s="20"/>
      <c r="R294" s="20"/>
      <c r="S294" s="20"/>
      <c r="T294" s="20"/>
      <c r="U294" s="20"/>
    </row>
    <row r="295" spans="1:21">
      <c r="A295" s="34" t="s">
        <v>558</v>
      </c>
      <c r="B295" s="35">
        <v>0.26169999999999999</v>
      </c>
      <c r="C295" s="36">
        <v>28687.974600000001</v>
      </c>
      <c r="D295" s="37">
        <v>21937.621999999999</v>
      </c>
      <c r="E295" s="37">
        <v>25995.9663</v>
      </c>
      <c r="F295" s="37">
        <v>32044.117600000001</v>
      </c>
      <c r="G295" s="37">
        <v>33989.708599999998</v>
      </c>
      <c r="H295" s="37">
        <v>28618.807000000001</v>
      </c>
      <c r="I295" s="38">
        <v>13.34</v>
      </c>
      <c r="J295" s="38">
        <v>16.059999999999999</v>
      </c>
      <c r="K295" s="38">
        <v>10.07</v>
      </c>
      <c r="L295" s="38">
        <v>178.28659999999999</v>
      </c>
      <c r="O295" s="20"/>
      <c r="P295" s="20"/>
      <c r="Q295" s="20"/>
      <c r="R295" s="20"/>
      <c r="S295" s="20"/>
      <c r="T295" s="20"/>
      <c r="U295" s="20"/>
    </row>
    <row r="296" spans="1:21">
      <c r="A296" s="25" t="s">
        <v>560</v>
      </c>
      <c r="B296" s="26">
        <v>1.2408999999999999</v>
      </c>
      <c r="C296" s="27">
        <v>23170.163700000001</v>
      </c>
      <c r="D296" s="28">
        <v>19761.0674</v>
      </c>
      <c r="E296" s="28">
        <v>21342.394499999999</v>
      </c>
      <c r="F296" s="28">
        <v>25590.583500000001</v>
      </c>
      <c r="G296" s="28">
        <v>29354.268700000001</v>
      </c>
      <c r="H296" s="28">
        <v>24076.261200000001</v>
      </c>
      <c r="I296" s="29">
        <v>13.75</v>
      </c>
      <c r="J296" s="29">
        <v>7.31</v>
      </c>
      <c r="K296" s="29">
        <v>11.11</v>
      </c>
      <c r="L296" s="29">
        <v>175.56559999999999</v>
      </c>
      <c r="O296" s="20"/>
      <c r="P296" s="20"/>
      <c r="Q296" s="20"/>
      <c r="R296" s="20"/>
      <c r="S296" s="20"/>
      <c r="T296" s="20"/>
      <c r="U296" s="20"/>
    </row>
    <row r="297" spans="1:21">
      <c r="A297" s="25" t="s">
        <v>563</v>
      </c>
      <c r="B297" s="26">
        <v>8.6845999999999997</v>
      </c>
      <c r="C297" s="27">
        <v>20979.1666</v>
      </c>
      <c r="D297" s="28">
        <v>15512.5681</v>
      </c>
      <c r="E297" s="28">
        <v>16890.4077</v>
      </c>
      <c r="F297" s="28">
        <v>26489.1227</v>
      </c>
      <c r="G297" s="28">
        <v>31024.294600000001</v>
      </c>
      <c r="H297" s="28">
        <v>22333.214400000001</v>
      </c>
      <c r="I297" s="29">
        <v>6.56</v>
      </c>
      <c r="J297" s="29">
        <v>11.15</v>
      </c>
      <c r="K297" s="29">
        <v>10.63</v>
      </c>
      <c r="L297" s="29">
        <v>175.60470000000001</v>
      </c>
    </row>
    <row r="298" spans="1:21">
      <c r="A298" s="34" t="s">
        <v>564</v>
      </c>
      <c r="B298" s="35">
        <v>7.3541999999999996</v>
      </c>
      <c r="C298" s="36">
        <v>20148.405699999999</v>
      </c>
      <c r="D298" s="37">
        <v>15464.382799999999</v>
      </c>
      <c r="E298" s="37">
        <v>16617.078799999999</v>
      </c>
      <c r="F298" s="37">
        <v>25796.4738</v>
      </c>
      <c r="G298" s="37">
        <v>30398.35</v>
      </c>
      <c r="H298" s="37">
        <v>21786.263599999998</v>
      </c>
      <c r="I298" s="38">
        <v>6.41</v>
      </c>
      <c r="J298" s="38">
        <v>10.56</v>
      </c>
      <c r="K298" s="38">
        <v>10.72</v>
      </c>
      <c r="L298" s="38">
        <v>175.5076</v>
      </c>
    </row>
    <row r="299" spans="1:21">
      <c r="A299" s="25" t="s">
        <v>566</v>
      </c>
      <c r="B299" s="26">
        <v>1.2310000000000001</v>
      </c>
      <c r="C299" s="27">
        <v>26841.634999999998</v>
      </c>
      <c r="D299" s="28">
        <v>19148.137500000001</v>
      </c>
      <c r="E299" s="28">
        <v>22985.1666</v>
      </c>
      <c r="F299" s="28">
        <v>31174.645499999999</v>
      </c>
      <c r="G299" s="28">
        <v>36050.763200000001</v>
      </c>
      <c r="H299" s="28">
        <v>27418.774300000001</v>
      </c>
      <c r="I299" s="29">
        <v>10.14</v>
      </c>
      <c r="J299" s="29">
        <v>13</v>
      </c>
      <c r="K299" s="29">
        <v>10.39</v>
      </c>
      <c r="L299" s="29">
        <v>176.01859999999999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D07F-7B06-4D38-8C9F-F534AD43CDA4}">
  <sheetPr>
    <tabColor rgb="FF99CCFF"/>
  </sheetPr>
  <dimension ref="A1:L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style="59" bestFit="1" customWidth="1"/>
    <col min="2" max="2" width="34.7265625" customWidth="1"/>
    <col min="3" max="3" width="22.81640625" style="58" bestFit="1" customWidth="1"/>
    <col min="4" max="4" width="21.81640625" style="50" bestFit="1" customWidth="1"/>
    <col min="5" max="5" width="33.26953125" style="58" bestFit="1" customWidth="1"/>
    <col min="6" max="6" width="33.1796875" style="58" bestFit="1" customWidth="1"/>
    <col min="7" max="7" width="90.81640625" bestFit="1" customWidth="1"/>
  </cols>
  <sheetData>
    <row r="1" spans="1:12" s="59" customFormat="1">
      <c r="A1" s="172"/>
      <c r="B1" s="172"/>
      <c r="C1" s="172"/>
      <c r="D1" s="172"/>
      <c r="E1" s="172"/>
      <c r="F1" s="172"/>
      <c r="G1" s="172"/>
      <c r="H1" s="8"/>
      <c r="J1" s="52"/>
      <c r="K1" s="55"/>
      <c r="L1" s="55"/>
    </row>
    <row r="2" spans="1:12" s="59" customFormat="1">
      <c r="A2" s="172"/>
      <c r="B2" s="172"/>
      <c r="C2" s="172"/>
      <c r="D2" s="172"/>
      <c r="E2" s="172"/>
      <c r="F2" s="172"/>
      <c r="G2" s="172"/>
      <c r="H2" s="8"/>
      <c r="J2" s="52"/>
      <c r="K2" s="55"/>
      <c r="L2" s="55"/>
    </row>
    <row r="3" spans="1:12" s="59" customFormat="1">
      <c r="A3" s="172"/>
      <c r="B3" s="172"/>
      <c r="C3" s="172"/>
      <c r="D3" s="172"/>
      <c r="E3" s="172"/>
      <c r="F3" s="172"/>
      <c r="G3" s="172"/>
      <c r="H3" s="8"/>
      <c r="J3" s="52"/>
      <c r="K3" s="55"/>
      <c r="L3" s="55"/>
    </row>
    <row r="4" spans="1:12" ht="21" customHeight="1" thickBot="1">
      <c r="A4" s="241" t="s">
        <v>696</v>
      </c>
      <c r="B4" s="241"/>
      <c r="C4" s="241"/>
      <c r="D4" s="241"/>
      <c r="E4" s="241"/>
      <c r="F4" s="241"/>
      <c r="G4" s="241"/>
    </row>
    <row r="5" spans="1:12" ht="15" thickBot="1">
      <c r="A5" s="82" t="s">
        <v>734</v>
      </c>
      <c r="B5" s="71" t="s">
        <v>698</v>
      </c>
      <c r="C5" s="72" t="s">
        <v>699</v>
      </c>
      <c r="D5" s="73" t="s">
        <v>700</v>
      </c>
      <c r="E5" s="72" t="s">
        <v>701</v>
      </c>
      <c r="F5" s="72" t="s">
        <v>702</v>
      </c>
      <c r="G5" s="71" t="s">
        <v>710</v>
      </c>
    </row>
    <row r="6" spans="1:12">
      <c r="A6" s="61"/>
      <c r="B6" s="61"/>
      <c r="C6" s="62"/>
      <c r="D6" s="63"/>
      <c r="E6" s="102">
        <f>C6*D6</f>
        <v>0</v>
      </c>
      <c r="F6" s="102">
        <f>C6-E6</f>
        <v>0</v>
      </c>
      <c r="G6" s="61"/>
    </row>
    <row r="7" spans="1:12">
      <c r="A7" s="49"/>
      <c r="B7" s="49"/>
      <c r="C7" s="57"/>
      <c r="D7" s="51"/>
      <c r="E7" s="102">
        <f t="shared" ref="E7:E34" si="0">C7*D7</f>
        <v>0</v>
      </c>
      <c r="F7" s="102">
        <f t="shared" ref="F7:F30" si="1">C7-E7</f>
        <v>0</v>
      </c>
      <c r="G7" s="49"/>
    </row>
    <row r="8" spans="1:12">
      <c r="A8" s="49"/>
      <c r="B8" s="49"/>
      <c r="C8" s="57"/>
      <c r="D8" s="51"/>
      <c r="E8" s="102">
        <f t="shared" si="0"/>
        <v>0</v>
      </c>
      <c r="F8" s="102">
        <f t="shared" si="1"/>
        <v>0</v>
      </c>
      <c r="G8" s="49"/>
    </row>
    <row r="9" spans="1:12">
      <c r="A9" s="49"/>
      <c r="B9" s="49"/>
      <c r="C9" s="57"/>
      <c r="D9" s="51"/>
      <c r="E9" s="102">
        <f t="shared" si="0"/>
        <v>0</v>
      </c>
      <c r="F9" s="102">
        <f t="shared" si="1"/>
        <v>0</v>
      </c>
      <c r="G9" s="49"/>
    </row>
    <row r="10" spans="1:12">
      <c r="A10" s="49"/>
      <c r="B10" s="49"/>
      <c r="C10" s="57"/>
      <c r="D10" s="51"/>
      <c r="E10" s="102">
        <f t="shared" si="0"/>
        <v>0</v>
      </c>
      <c r="F10" s="102">
        <f t="shared" si="1"/>
        <v>0</v>
      </c>
      <c r="G10" s="49"/>
    </row>
    <row r="11" spans="1:12">
      <c r="A11" s="49"/>
      <c r="B11" s="49"/>
      <c r="C11" s="57"/>
      <c r="D11" s="51"/>
      <c r="E11" s="102">
        <f t="shared" si="0"/>
        <v>0</v>
      </c>
      <c r="F11" s="102">
        <f t="shared" si="1"/>
        <v>0</v>
      </c>
      <c r="G11" s="49"/>
    </row>
    <row r="12" spans="1:12">
      <c r="A12" s="49"/>
      <c r="B12" s="49"/>
      <c r="C12" s="57"/>
      <c r="D12" s="51"/>
      <c r="E12" s="102">
        <f t="shared" si="0"/>
        <v>0</v>
      </c>
      <c r="F12" s="102">
        <f t="shared" si="1"/>
        <v>0</v>
      </c>
      <c r="G12" s="49"/>
    </row>
    <row r="13" spans="1:12">
      <c r="A13" s="49"/>
      <c r="B13" s="49"/>
      <c r="C13" s="57"/>
      <c r="D13" s="51"/>
      <c r="E13" s="102">
        <f t="shared" si="0"/>
        <v>0</v>
      </c>
      <c r="F13" s="102">
        <f t="shared" si="1"/>
        <v>0</v>
      </c>
      <c r="G13" s="49"/>
    </row>
    <row r="14" spans="1:12">
      <c r="A14" s="49"/>
      <c r="B14" s="49"/>
      <c r="C14" s="57"/>
      <c r="D14" s="51"/>
      <c r="E14" s="102">
        <f t="shared" si="0"/>
        <v>0</v>
      </c>
      <c r="F14" s="102">
        <f t="shared" si="1"/>
        <v>0</v>
      </c>
      <c r="G14" s="49"/>
    </row>
    <row r="15" spans="1:12">
      <c r="A15" s="49"/>
      <c r="B15" s="49"/>
      <c r="C15" s="57"/>
      <c r="D15" s="51"/>
      <c r="E15" s="102">
        <f t="shared" si="0"/>
        <v>0</v>
      </c>
      <c r="F15" s="102">
        <f t="shared" si="1"/>
        <v>0</v>
      </c>
      <c r="G15" s="49"/>
    </row>
    <row r="16" spans="1:12">
      <c r="A16" s="49"/>
      <c r="B16" s="49"/>
      <c r="C16" s="57"/>
      <c r="D16" s="51"/>
      <c r="E16" s="102">
        <f t="shared" si="0"/>
        <v>0</v>
      </c>
      <c r="F16" s="102">
        <f t="shared" si="1"/>
        <v>0</v>
      </c>
      <c r="G16" s="49"/>
    </row>
    <row r="17" spans="1:7">
      <c r="A17" s="49"/>
      <c r="B17" s="49"/>
      <c r="C17" s="57"/>
      <c r="D17" s="51"/>
      <c r="E17" s="102">
        <f t="shared" si="0"/>
        <v>0</v>
      </c>
      <c r="F17" s="102">
        <f t="shared" si="1"/>
        <v>0</v>
      </c>
      <c r="G17" s="49"/>
    </row>
    <row r="18" spans="1:7">
      <c r="A18" s="49"/>
      <c r="B18" s="49"/>
      <c r="C18" s="57"/>
      <c r="D18" s="51"/>
      <c r="E18" s="102">
        <f t="shared" si="0"/>
        <v>0</v>
      </c>
      <c r="F18" s="102">
        <f t="shared" si="1"/>
        <v>0</v>
      </c>
      <c r="G18" s="49"/>
    </row>
    <row r="19" spans="1:7">
      <c r="A19" s="49"/>
      <c r="B19" s="49"/>
      <c r="C19" s="57"/>
      <c r="D19" s="51"/>
      <c r="E19" s="102">
        <f t="shared" si="0"/>
        <v>0</v>
      </c>
      <c r="F19" s="102">
        <f t="shared" si="1"/>
        <v>0</v>
      </c>
      <c r="G19" s="49"/>
    </row>
    <row r="20" spans="1:7">
      <c r="A20" s="49"/>
      <c r="B20" s="49"/>
      <c r="C20" s="57"/>
      <c r="D20" s="51"/>
      <c r="E20" s="102">
        <f t="shared" si="0"/>
        <v>0</v>
      </c>
      <c r="F20" s="102">
        <f t="shared" si="1"/>
        <v>0</v>
      </c>
      <c r="G20" s="49"/>
    </row>
    <row r="21" spans="1:7">
      <c r="A21" s="49"/>
      <c r="B21" s="49"/>
      <c r="C21" s="57"/>
      <c r="D21" s="51"/>
      <c r="E21" s="102">
        <f t="shared" si="0"/>
        <v>0</v>
      </c>
      <c r="F21" s="102">
        <f t="shared" si="1"/>
        <v>0</v>
      </c>
      <c r="G21" s="49"/>
    </row>
    <row r="22" spans="1:7">
      <c r="A22" s="49"/>
      <c r="B22" s="49"/>
      <c r="C22" s="57"/>
      <c r="D22" s="51"/>
      <c r="E22" s="102">
        <f t="shared" si="0"/>
        <v>0</v>
      </c>
      <c r="F22" s="102">
        <f t="shared" si="1"/>
        <v>0</v>
      </c>
      <c r="G22" s="49"/>
    </row>
    <row r="23" spans="1:7">
      <c r="A23" s="49"/>
      <c r="B23" s="49"/>
      <c r="C23" s="57"/>
      <c r="D23" s="51"/>
      <c r="E23" s="102">
        <f t="shared" si="0"/>
        <v>0</v>
      </c>
      <c r="F23" s="102">
        <f t="shared" si="1"/>
        <v>0</v>
      </c>
      <c r="G23" s="49"/>
    </row>
    <row r="24" spans="1:7">
      <c r="A24" s="49"/>
      <c r="B24" s="49"/>
      <c r="C24" s="57"/>
      <c r="D24" s="51"/>
      <c r="E24" s="102">
        <f t="shared" si="0"/>
        <v>0</v>
      </c>
      <c r="F24" s="102">
        <f t="shared" si="1"/>
        <v>0</v>
      </c>
      <c r="G24" s="49"/>
    </row>
    <row r="25" spans="1:7" s="59" customFormat="1">
      <c r="A25" s="49"/>
      <c r="B25" s="49"/>
      <c r="C25" s="57"/>
      <c r="D25" s="51"/>
      <c r="E25" s="102">
        <f t="shared" si="0"/>
        <v>0</v>
      </c>
      <c r="F25" s="102">
        <f t="shared" si="1"/>
        <v>0</v>
      </c>
      <c r="G25" s="49"/>
    </row>
    <row r="26" spans="1:7">
      <c r="A26" s="49"/>
      <c r="B26" s="49"/>
      <c r="C26" s="57"/>
      <c r="D26" s="51"/>
      <c r="E26" s="102">
        <f t="shared" si="0"/>
        <v>0</v>
      </c>
      <c r="F26" s="102">
        <f t="shared" si="1"/>
        <v>0</v>
      </c>
      <c r="G26" s="49"/>
    </row>
    <row r="27" spans="1:7" s="59" customFormat="1">
      <c r="A27" s="49"/>
      <c r="B27" s="49"/>
      <c r="C27" s="57"/>
      <c r="D27" s="51"/>
      <c r="E27" s="102">
        <f t="shared" si="0"/>
        <v>0</v>
      </c>
      <c r="F27" s="102">
        <f t="shared" si="1"/>
        <v>0</v>
      </c>
      <c r="G27" s="49"/>
    </row>
    <row r="28" spans="1:7">
      <c r="A28" s="49"/>
      <c r="B28" s="49"/>
      <c r="C28" s="57"/>
      <c r="D28" s="51"/>
      <c r="E28" s="102">
        <f t="shared" si="0"/>
        <v>0</v>
      </c>
      <c r="F28" s="102">
        <f t="shared" si="1"/>
        <v>0</v>
      </c>
      <c r="G28" s="49"/>
    </row>
    <row r="29" spans="1:7">
      <c r="A29" s="49"/>
      <c r="B29" s="49"/>
      <c r="C29" s="57"/>
      <c r="D29" s="51"/>
      <c r="E29" s="102">
        <f t="shared" si="0"/>
        <v>0</v>
      </c>
      <c r="F29" s="102">
        <f t="shared" si="1"/>
        <v>0</v>
      </c>
      <c r="G29" s="49"/>
    </row>
    <row r="30" spans="1:7">
      <c r="A30" s="49"/>
      <c r="B30" s="49"/>
      <c r="C30" s="57"/>
      <c r="D30" s="51"/>
      <c r="E30" s="102">
        <f t="shared" si="0"/>
        <v>0</v>
      </c>
      <c r="F30" s="102">
        <f t="shared" si="1"/>
        <v>0</v>
      </c>
      <c r="G30" s="49"/>
    </row>
    <row r="31" spans="1:7">
      <c r="A31" s="49"/>
      <c r="B31" s="49"/>
      <c r="C31" s="57"/>
      <c r="D31" s="51"/>
      <c r="E31" s="102">
        <f t="shared" si="0"/>
        <v>0</v>
      </c>
      <c r="F31" s="103">
        <f t="shared" ref="F31:F35" si="2">C31-E31</f>
        <v>0</v>
      </c>
      <c r="G31" s="49"/>
    </row>
    <row r="32" spans="1:7">
      <c r="A32" s="49"/>
      <c r="B32" s="49"/>
      <c r="C32" s="57"/>
      <c r="D32" s="51"/>
      <c r="E32" s="102">
        <f t="shared" si="0"/>
        <v>0</v>
      </c>
      <c r="F32" s="103">
        <f t="shared" si="2"/>
        <v>0</v>
      </c>
      <c r="G32" s="49"/>
    </row>
    <row r="33" spans="1:7">
      <c r="A33" s="49"/>
      <c r="B33" s="49"/>
      <c r="C33" s="57"/>
      <c r="D33" s="51"/>
      <c r="E33" s="102">
        <f t="shared" si="0"/>
        <v>0</v>
      </c>
      <c r="F33" s="103">
        <f t="shared" si="2"/>
        <v>0</v>
      </c>
      <c r="G33" s="49"/>
    </row>
    <row r="34" spans="1:7">
      <c r="A34" s="49"/>
      <c r="B34" s="49"/>
      <c r="C34" s="57"/>
      <c r="D34" s="51"/>
      <c r="E34" s="102">
        <f t="shared" si="0"/>
        <v>0</v>
      </c>
      <c r="F34" s="103">
        <f t="shared" si="2"/>
        <v>0</v>
      </c>
      <c r="G34" s="49"/>
    </row>
    <row r="35" spans="1:7">
      <c r="A35" s="49"/>
      <c r="B35" s="49"/>
      <c r="C35" s="57"/>
      <c r="D35" s="51"/>
      <c r="E35" s="103">
        <f t="shared" ref="E35" si="3">C35*D35</f>
        <v>0</v>
      </c>
      <c r="F35" s="103">
        <f t="shared" si="2"/>
        <v>0</v>
      </c>
      <c r="G35" s="49"/>
    </row>
    <row r="36" spans="1:7">
      <c r="A36" s="242" t="s">
        <v>711</v>
      </c>
      <c r="B36" s="243"/>
      <c r="C36" s="243"/>
      <c r="D36" s="244"/>
      <c r="E36" s="60">
        <f>SUM(E6:E35)</f>
        <v>0</v>
      </c>
      <c r="F36" s="60">
        <f>SUM(F6:F35)</f>
        <v>0</v>
      </c>
      <c r="G36" s="106"/>
    </row>
  </sheetData>
  <mergeCells count="3">
    <mergeCell ref="A4:G4"/>
    <mergeCell ref="A1:G3"/>
    <mergeCell ref="A36:D36"/>
  </mergeCells>
  <dataValidations count="1">
    <dataValidation type="whole" operator="greaterThanOrEqual" allowBlank="1" showInputMessage="1" showErrorMessage="1" sqref="E6:F35 C6:C35" xr:uid="{002AE612-783B-43BE-9ED1-BE9F439A7811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100D9-7761-48A7-B717-9250F2E6C134}">
          <x14:formula1>
            <xm:f>'PRVNÍ KROK - vyplnit Subjekty'!$B$5:$B$14</xm:f>
          </x14:formula1>
          <xm:sqref>A6:A35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9A07-8E26-4275-B305-DB6A78AF2864}">
  <sheetPr>
    <tabColor rgb="FF99CCFF"/>
  </sheetPr>
  <dimension ref="A1:L36"/>
  <sheetViews>
    <sheetView workbookViewId="0">
      <pane ySplit="5" topLeftCell="A6" activePane="bottomLeft" state="frozen"/>
      <selection pane="bottomLeft" activeCell="A6" sqref="A6"/>
    </sheetView>
  </sheetViews>
  <sheetFormatPr defaultRowHeight="14.5"/>
  <cols>
    <col min="1" max="1" width="27.453125" style="59" bestFit="1" customWidth="1"/>
    <col min="2" max="2" width="40.1796875" customWidth="1"/>
    <col min="3" max="3" width="22.81640625" style="58" bestFit="1" customWidth="1"/>
    <col min="4" max="4" width="22.1796875" style="50" bestFit="1" customWidth="1"/>
    <col min="5" max="5" width="33.453125" style="58" bestFit="1" customWidth="1"/>
    <col min="6" max="6" width="33.26953125" style="58" bestFit="1" customWidth="1"/>
    <col min="7" max="7" width="131.81640625" bestFit="1" customWidth="1"/>
  </cols>
  <sheetData>
    <row r="1" spans="1:12" s="59" customFormat="1">
      <c r="A1" s="172"/>
      <c r="B1" s="172"/>
      <c r="C1" s="172"/>
      <c r="D1" s="172"/>
      <c r="E1" s="172"/>
      <c r="F1" s="172"/>
      <c r="G1" s="172"/>
      <c r="H1" s="8"/>
      <c r="J1" s="52"/>
      <c r="K1" s="55"/>
      <c r="L1" s="55"/>
    </row>
    <row r="2" spans="1:12" s="59" customFormat="1">
      <c r="A2" s="172"/>
      <c r="B2" s="172"/>
      <c r="C2" s="172"/>
      <c r="D2" s="172"/>
      <c r="E2" s="172"/>
      <c r="F2" s="172"/>
      <c r="G2" s="172"/>
      <c r="H2" s="8"/>
      <c r="J2" s="52"/>
      <c r="K2" s="55"/>
      <c r="L2" s="55"/>
    </row>
    <row r="3" spans="1:12" s="59" customFormat="1">
      <c r="A3" s="172"/>
      <c r="B3" s="172"/>
      <c r="C3" s="172"/>
      <c r="D3" s="172"/>
      <c r="E3" s="172"/>
      <c r="F3" s="172"/>
      <c r="G3" s="172"/>
      <c r="H3" s="8"/>
      <c r="J3" s="52"/>
      <c r="K3" s="55"/>
      <c r="L3" s="55"/>
    </row>
    <row r="4" spans="1:12" ht="21.5" thickBot="1">
      <c r="A4" s="245" t="s">
        <v>695</v>
      </c>
      <c r="B4" s="245"/>
      <c r="C4" s="245"/>
      <c r="D4" s="245"/>
      <c r="E4" s="245"/>
      <c r="F4" s="245"/>
      <c r="G4" s="246"/>
    </row>
    <row r="5" spans="1:12" ht="15" thickBot="1">
      <c r="A5" s="82" t="s">
        <v>734</v>
      </c>
      <c r="B5" s="64" t="s">
        <v>703</v>
      </c>
      <c r="C5" s="65" t="s">
        <v>699</v>
      </c>
      <c r="D5" s="66" t="s">
        <v>700</v>
      </c>
      <c r="E5" s="65" t="s">
        <v>704</v>
      </c>
      <c r="F5" s="65" t="s">
        <v>705</v>
      </c>
      <c r="G5" s="64" t="s">
        <v>706</v>
      </c>
    </row>
    <row r="6" spans="1:12">
      <c r="A6" s="61"/>
      <c r="B6" s="61"/>
      <c r="C6" s="62"/>
      <c r="D6" s="63"/>
      <c r="E6" s="103">
        <f t="shared" ref="E6:E35" si="0">C6*D6</f>
        <v>0</v>
      </c>
      <c r="F6" s="103">
        <f t="shared" ref="F6:F35" si="1">C6-E6</f>
        <v>0</v>
      </c>
      <c r="G6" s="61"/>
    </row>
    <row r="7" spans="1:12">
      <c r="A7" s="49"/>
      <c r="B7" s="49"/>
      <c r="C7" s="57"/>
      <c r="D7" s="51"/>
      <c r="E7" s="103">
        <f t="shared" si="0"/>
        <v>0</v>
      </c>
      <c r="F7" s="103">
        <f t="shared" si="1"/>
        <v>0</v>
      </c>
      <c r="G7" s="49"/>
    </row>
    <row r="8" spans="1:12">
      <c r="A8" s="49"/>
      <c r="B8" s="49"/>
      <c r="C8" s="57"/>
      <c r="D8" s="51"/>
      <c r="E8" s="103">
        <f t="shared" si="0"/>
        <v>0</v>
      </c>
      <c r="F8" s="103">
        <f t="shared" si="1"/>
        <v>0</v>
      </c>
      <c r="G8" s="49"/>
    </row>
    <row r="9" spans="1:12">
      <c r="A9" s="49"/>
      <c r="B9" s="49"/>
      <c r="C9" s="57"/>
      <c r="D9" s="51"/>
      <c r="E9" s="103">
        <f t="shared" si="0"/>
        <v>0</v>
      </c>
      <c r="F9" s="103">
        <f t="shared" si="1"/>
        <v>0</v>
      </c>
      <c r="G9" s="49"/>
    </row>
    <row r="10" spans="1:12">
      <c r="A10" s="49"/>
      <c r="B10" s="49"/>
      <c r="C10" s="57"/>
      <c r="D10" s="51"/>
      <c r="E10" s="103">
        <f t="shared" si="0"/>
        <v>0</v>
      </c>
      <c r="F10" s="103">
        <f t="shared" si="1"/>
        <v>0</v>
      </c>
      <c r="G10" s="49"/>
    </row>
    <row r="11" spans="1:12">
      <c r="A11" s="49"/>
      <c r="B11" s="49"/>
      <c r="C11" s="57"/>
      <c r="D11" s="51"/>
      <c r="E11" s="103">
        <f t="shared" si="0"/>
        <v>0</v>
      </c>
      <c r="F11" s="103">
        <f t="shared" si="1"/>
        <v>0</v>
      </c>
      <c r="G11" s="49"/>
    </row>
    <row r="12" spans="1:12">
      <c r="A12" s="49"/>
      <c r="B12" s="49"/>
      <c r="C12" s="57"/>
      <c r="D12" s="51"/>
      <c r="E12" s="103">
        <f t="shared" si="0"/>
        <v>0</v>
      </c>
      <c r="F12" s="103">
        <f t="shared" si="1"/>
        <v>0</v>
      </c>
      <c r="G12" s="49"/>
    </row>
    <row r="13" spans="1:12">
      <c r="A13" s="49"/>
      <c r="B13" s="49"/>
      <c r="C13" s="57"/>
      <c r="D13" s="51"/>
      <c r="E13" s="103">
        <f t="shared" si="0"/>
        <v>0</v>
      </c>
      <c r="F13" s="103">
        <f t="shared" si="1"/>
        <v>0</v>
      </c>
      <c r="G13" s="49"/>
    </row>
    <row r="14" spans="1:12">
      <c r="A14" s="49"/>
      <c r="B14" s="49"/>
      <c r="C14" s="57"/>
      <c r="D14" s="51"/>
      <c r="E14" s="103">
        <f t="shared" si="0"/>
        <v>0</v>
      </c>
      <c r="F14" s="103">
        <f t="shared" si="1"/>
        <v>0</v>
      </c>
      <c r="G14" s="49"/>
    </row>
    <row r="15" spans="1:12">
      <c r="A15" s="49"/>
      <c r="B15" s="49"/>
      <c r="C15" s="57"/>
      <c r="D15" s="51"/>
      <c r="E15" s="103">
        <f t="shared" si="0"/>
        <v>0</v>
      </c>
      <c r="F15" s="103">
        <f t="shared" si="1"/>
        <v>0</v>
      </c>
      <c r="G15" s="49"/>
    </row>
    <row r="16" spans="1:12">
      <c r="A16" s="49"/>
      <c r="B16" s="49"/>
      <c r="C16" s="57"/>
      <c r="D16" s="51"/>
      <c r="E16" s="103">
        <f t="shared" si="0"/>
        <v>0</v>
      </c>
      <c r="F16" s="103">
        <f t="shared" si="1"/>
        <v>0</v>
      </c>
      <c r="G16" s="49"/>
    </row>
    <row r="17" spans="1:7">
      <c r="A17" s="49"/>
      <c r="B17" s="49"/>
      <c r="C17" s="57"/>
      <c r="D17" s="51"/>
      <c r="E17" s="103">
        <f t="shared" si="0"/>
        <v>0</v>
      </c>
      <c r="F17" s="103">
        <f t="shared" si="1"/>
        <v>0</v>
      </c>
      <c r="G17" s="49"/>
    </row>
    <row r="18" spans="1:7">
      <c r="A18" s="49"/>
      <c r="B18" s="49"/>
      <c r="C18" s="57"/>
      <c r="D18" s="51"/>
      <c r="E18" s="103">
        <f t="shared" si="0"/>
        <v>0</v>
      </c>
      <c r="F18" s="103">
        <f t="shared" si="1"/>
        <v>0</v>
      </c>
      <c r="G18" s="49"/>
    </row>
    <row r="19" spans="1:7">
      <c r="A19" s="49"/>
      <c r="B19" s="49"/>
      <c r="C19" s="57"/>
      <c r="D19" s="51"/>
      <c r="E19" s="103">
        <f t="shared" si="0"/>
        <v>0</v>
      </c>
      <c r="F19" s="103">
        <f t="shared" si="1"/>
        <v>0</v>
      </c>
      <c r="G19" s="49"/>
    </row>
    <row r="20" spans="1:7">
      <c r="A20" s="49"/>
      <c r="B20" s="49"/>
      <c r="C20" s="57"/>
      <c r="D20" s="51"/>
      <c r="E20" s="103">
        <f t="shared" si="0"/>
        <v>0</v>
      </c>
      <c r="F20" s="103">
        <f t="shared" si="1"/>
        <v>0</v>
      </c>
      <c r="G20" s="49"/>
    </row>
    <row r="21" spans="1:7">
      <c r="A21" s="49"/>
      <c r="B21" s="49"/>
      <c r="C21" s="57"/>
      <c r="D21" s="51"/>
      <c r="E21" s="103">
        <f t="shared" si="0"/>
        <v>0</v>
      </c>
      <c r="F21" s="103">
        <f t="shared" si="1"/>
        <v>0</v>
      </c>
      <c r="G21" s="49"/>
    </row>
    <row r="22" spans="1:7">
      <c r="A22" s="49"/>
      <c r="B22" s="49"/>
      <c r="C22" s="57"/>
      <c r="D22" s="51"/>
      <c r="E22" s="103">
        <f t="shared" si="0"/>
        <v>0</v>
      </c>
      <c r="F22" s="103">
        <f t="shared" si="1"/>
        <v>0</v>
      </c>
      <c r="G22" s="49"/>
    </row>
    <row r="23" spans="1:7">
      <c r="A23" s="49"/>
      <c r="B23" s="49"/>
      <c r="C23" s="57"/>
      <c r="D23" s="51"/>
      <c r="E23" s="103">
        <f t="shared" si="0"/>
        <v>0</v>
      </c>
      <c r="F23" s="103">
        <f t="shared" si="1"/>
        <v>0</v>
      </c>
      <c r="G23" s="49"/>
    </row>
    <row r="24" spans="1:7">
      <c r="A24" s="49"/>
      <c r="B24" s="49"/>
      <c r="C24" s="57"/>
      <c r="D24" s="51"/>
      <c r="E24" s="103">
        <f t="shared" si="0"/>
        <v>0</v>
      </c>
      <c r="F24" s="103">
        <f t="shared" si="1"/>
        <v>0</v>
      </c>
      <c r="G24" s="49"/>
    </row>
    <row r="25" spans="1:7">
      <c r="A25" s="49"/>
      <c r="B25" s="49"/>
      <c r="C25" s="57"/>
      <c r="D25" s="51"/>
      <c r="E25" s="103">
        <f t="shared" si="0"/>
        <v>0</v>
      </c>
      <c r="F25" s="103">
        <f t="shared" si="1"/>
        <v>0</v>
      </c>
      <c r="G25" s="49"/>
    </row>
    <row r="26" spans="1:7">
      <c r="A26" s="49"/>
      <c r="B26" s="49"/>
      <c r="C26" s="57"/>
      <c r="D26" s="51"/>
      <c r="E26" s="103">
        <f t="shared" si="0"/>
        <v>0</v>
      </c>
      <c r="F26" s="103">
        <f t="shared" si="1"/>
        <v>0</v>
      </c>
      <c r="G26" s="49"/>
    </row>
    <row r="27" spans="1:7">
      <c r="A27" s="49"/>
      <c r="B27" s="49"/>
      <c r="C27" s="57"/>
      <c r="D27" s="51"/>
      <c r="E27" s="103">
        <f t="shared" si="0"/>
        <v>0</v>
      </c>
      <c r="F27" s="103">
        <f t="shared" si="1"/>
        <v>0</v>
      </c>
      <c r="G27" s="49"/>
    </row>
    <row r="28" spans="1:7">
      <c r="A28" s="49"/>
      <c r="B28" s="49"/>
      <c r="C28" s="57"/>
      <c r="D28" s="51"/>
      <c r="E28" s="103">
        <f t="shared" si="0"/>
        <v>0</v>
      </c>
      <c r="F28" s="103">
        <f t="shared" si="1"/>
        <v>0</v>
      </c>
      <c r="G28" s="49"/>
    </row>
    <row r="29" spans="1:7">
      <c r="A29" s="49"/>
      <c r="B29" s="49"/>
      <c r="C29" s="57"/>
      <c r="D29" s="51"/>
      <c r="E29" s="103">
        <f t="shared" si="0"/>
        <v>0</v>
      </c>
      <c r="F29" s="103">
        <f t="shared" si="1"/>
        <v>0</v>
      </c>
      <c r="G29" s="49"/>
    </row>
    <row r="30" spans="1:7">
      <c r="A30" s="49"/>
      <c r="B30" s="49"/>
      <c r="C30" s="57"/>
      <c r="D30" s="51"/>
      <c r="E30" s="103">
        <f t="shared" si="0"/>
        <v>0</v>
      </c>
      <c r="F30" s="103">
        <f t="shared" si="1"/>
        <v>0</v>
      </c>
      <c r="G30" s="49"/>
    </row>
    <row r="31" spans="1:7" s="59" customFormat="1">
      <c r="A31" s="49"/>
      <c r="B31" s="49"/>
      <c r="C31" s="57"/>
      <c r="D31" s="51"/>
      <c r="E31" s="103">
        <f t="shared" si="0"/>
        <v>0</v>
      </c>
      <c r="F31" s="103">
        <f t="shared" si="1"/>
        <v>0</v>
      </c>
      <c r="G31" s="49"/>
    </row>
    <row r="32" spans="1:7" s="59" customFormat="1">
      <c r="A32" s="49"/>
      <c r="B32" s="49"/>
      <c r="C32" s="57"/>
      <c r="D32" s="51"/>
      <c r="E32" s="103">
        <f t="shared" si="0"/>
        <v>0</v>
      </c>
      <c r="F32" s="103">
        <f t="shared" si="1"/>
        <v>0</v>
      </c>
      <c r="G32" s="49"/>
    </row>
    <row r="33" spans="1:7">
      <c r="A33" s="49"/>
      <c r="B33" s="49"/>
      <c r="C33" s="57"/>
      <c r="D33" s="51"/>
      <c r="E33" s="103">
        <f t="shared" si="0"/>
        <v>0</v>
      </c>
      <c r="F33" s="103">
        <f t="shared" si="1"/>
        <v>0</v>
      </c>
      <c r="G33" s="49"/>
    </row>
    <row r="34" spans="1:7">
      <c r="A34" s="49"/>
      <c r="B34" s="49"/>
      <c r="C34" s="57"/>
      <c r="D34" s="51"/>
      <c r="E34" s="103">
        <f t="shared" si="0"/>
        <v>0</v>
      </c>
      <c r="F34" s="103">
        <f t="shared" si="1"/>
        <v>0</v>
      </c>
      <c r="G34" s="49"/>
    </row>
    <row r="35" spans="1:7" ht="15" thickBot="1">
      <c r="A35" s="49"/>
      <c r="B35" s="49"/>
      <c r="C35" s="57"/>
      <c r="D35" s="51"/>
      <c r="E35" s="104">
        <f t="shared" si="0"/>
        <v>0</v>
      </c>
      <c r="F35" s="104">
        <f t="shared" si="1"/>
        <v>0</v>
      </c>
      <c r="G35" s="49"/>
    </row>
    <row r="36" spans="1:7" ht="15" thickBot="1">
      <c r="A36" s="242" t="s">
        <v>711</v>
      </c>
      <c r="B36" s="243"/>
      <c r="C36" s="243"/>
      <c r="D36" s="244"/>
      <c r="E36" s="67">
        <f>SUM(E6:E35)</f>
        <v>0</v>
      </c>
      <c r="F36" s="68">
        <f>SUM(F6:F35)</f>
        <v>0</v>
      </c>
      <c r="G36" s="106"/>
    </row>
  </sheetData>
  <mergeCells count="3">
    <mergeCell ref="A4:G4"/>
    <mergeCell ref="A1:G3"/>
    <mergeCell ref="A36:D36"/>
  </mergeCells>
  <dataValidations count="1">
    <dataValidation type="whole" operator="greaterThanOrEqual" allowBlank="1" showInputMessage="1" showErrorMessage="1" sqref="E6:F35 C6:C35" xr:uid="{DB1986AA-7F28-453D-BA13-1BC73158CA68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1A051-DEDE-4473-A71C-CCCFDCCC0659}">
          <x14:formula1>
            <xm:f>'PRVNÍ KROK - vyplnit Subjekty'!$B$5:$B$14</xm:f>
          </x14:formula1>
          <xm:sqref>A6:A35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A518-3588-4893-B4A2-ECD77698B0B2}">
  <sheetPr>
    <tabColor rgb="FF99CCFF"/>
  </sheetPr>
  <dimension ref="A1:L36"/>
  <sheetViews>
    <sheetView workbookViewId="0">
      <selection activeCell="A6" sqref="A6"/>
    </sheetView>
  </sheetViews>
  <sheetFormatPr defaultColWidth="9.1796875" defaultRowHeight="14.5"/>
  <cols>
    <col min="1" max="1" width="27.453125" style="59" bestFit="1" customWidth="1"/>
    <col min="2" max="2" width="34.7265625" style="59" customWidth="1"/>
    <col min="3" max="3" width="22.81640625" style="58" bestFit="1" customWidth="1"/>
    <col min="4" max="4" width="21.81640625" style="50" bestFit="1" customWidth="1"/>
    <col min="5" max="5" width="33.26953125" style="58" bestFit="1" customWidth="1"/>
    <col min="6" max="6" width="33.1796875" style="58" bestFit="1" customWidth="1"/>
    <col min="7" max="7" width="103.453125" style="59" bestFit="1" customWidth="1"/>
    <col min="8" max="16384" width="9.1796875" style="59"/>
  </cols>
  <sheetData>
    <row r="1" spans="1:12">
      <c r="A1" s="172"/>
      <c r="B1" s="172"/>
      <c r="C1" s="172"/>
      <c r="D1" s="172"/>
      <c r="E1" s="172"/>
      <c r="F1" s="172"/>
      <c r="G1" s="172"/>
      <c r="H1" s="8"/>
      <c r="J1" s="52"/>
      <c r="K1" s="55"/>
      <c r="L1" s="55"/>
    </row>
    <row r="2" spans="1:12">
      <c r="A2" s="172"/>
      <c r="B2" s="172"/>
      <c r="C2" s="172"/>
      <c r="D2" s="172"/>
      <c r="E2" s="172"/>
      <c r="F2" s="172"/>
      <c r="G2" s="172"/>
      <c r="H2" s="8"/>
      <c r="J2" s="52"/>
      <c r="K2" s="55"/>
      <c r="L2" s="55"/>
    </row>
    <row r="3" spans="1:12">
      <c r="A3" s="172"/>
      <c r="B3" s="172"/>
      <c r="C3" s="172"/>
      <c r="D3" s="172"/>
      <c r="E3" s="172"/>
      <c r="F3" s="172"/>
      <c r="G3" s="172"/>
      <c r="H3" s="8"/>
      <c r="J3" s="52"/>
      <c r="K3" s="55"/>
      <c r="L3" s="55"/>
    </row>
    <row r="4" spans="1:12" ht="21" customHeight="1" thickBot="1">
      <c r="A4" s="241" t="s">
        <v>752</v>
      </c>
      <c r="B4" s="241"/>
      <c r="C4" s="241"/>
      <c r="D4" s="241"/>
      <c r="E4" s="241"/>
      <c r="F4" s="241"/>
      <c r="G4" s="241"/>
    </row>
    <row r="5" spans="1:12" ht="15" thickBot="1">
      <c r="A5" s="82" t="s">
        <v>734</v>
      </c>
      <c r="B5" s="71" t="s">
        <v>758</v>
      </c>
      <c r="C5" s="72" t="s">
        <v>699</v>
      </c>
      <c r="D5" s="73" t="s">
        <v>700</v>
      </c>
      <c r="E5" s="72" t="s">
        <v>753</v>
      </c>
      <c r="F5" s="72" t="s">
        <v>754</v>
      </c>
      <c r="G5" s="71" t="s">
        <v>755</v>
      </c>
    </row>
    <row r="6" spans="1:12">
      <c r="A6" s="61"/>
      <c r="B6" s="61"/>
      <c r="C6" s="62"/>
      <c r="D6" s="63"/>
      <c r="E6" s="102">
        <f>C6*D6</f>
        <v>0</v>
      </c>
      <c r="F6" s="102">
        <f>C6-E6</f>
        <v>0</v>
      </c>
      <c r="G6" s="61"/>
    </row>
    <row r="7" spans="1:12">
      <c r="B7" s="49"/>
      <c r="C7" s="57"/>
      <c r="D7" s="51"/>
      <c r="E7" s="102">
        <f t="shared" ref="E7:E35" si="0">C7*D7</f>
        <v>0</v>
      </c>
      <c r="F7" s="102">
        <f t="shared" ref="F7:F35" si="1">C7-E7</f>
        <v>0</v>
      </c>
      <c r="G7" s="49"/>
    </row>
    <row r="8" spans="1:12">
      <c r="A8" s="49"/>
      <c r="B8" s="49"/>
      <c r="C8" s="57"/>
      <c r="D8" s="51"/>
      <c r="E8" s="102">
        <f t="shared" si="0"/>
        <v>0</v>
      </c>
      <c r="F8" s="102">
        <f t="shared" si="1"/>
        <v>0</v>
      </c>
      <c r="G8" s="49"/>
    </row>
    <row r="9" spans="1:12">
      <c r="A9" s="49"/>
      <c r="B9" s="49"/>
      <c r="C9" s="57"/>
      <c r="D9" s="51"/>
      <c r="E9" s="102">
        <f t="shared" si="0"/>
        <v>0</v>
      </c>
      <c r="F9" s="102">
        <f t="shared" si="1"/>
        <v>0</v>
      </c>
      <c r="G9" s="49"/>
    </row>
    <row r="10" spans="1:12">
      <c r="A10" s="49"/>
      <c r="B10" s="49"/>
      <c r="C10" s="57"/>
      <c r="D10" s="51"/>
      <c r="E10" s="102">
        <f t="shared" si="0"/>
        <v>0</v>
      </c>
      <c r="F10" s="102">
        <f t="shared" si="1"/>
        <v>0</v>
      </c>
      <c r="G10" s="49"/>
    </row>
    <row r="11" spans="1:12">
      <c r="A11" s="49"/>
      <c r="B11" s="49"/>
      <c r="C11" s="57"/>
      <c r="D11" s="51"/>
      <c r="E11" s="102">
        <f t="shared" si="0"/>
        <v>0</v>
      </c>
      <c r="F11" s="102">
        <f t="shared" si="1"/>
        <v>0</v>
      </c>
      <c r="G11" s="49"/>
    </row>
    <row r="12" spans="1:12">
      <c r="A12" s="49"/>
      <c r="B12" s="49"/>
      <c r="C12" s="57"/>
      <c r="D12" s="51"/>
      <c r="E12" s="102">
        <f t="shared" si="0"/>
        <v>0</v>
      </c>
      <c r="F12" s="102">
        <f t="shared" si="1"/>
        <v>0</v>
      </c>
      <c r="G12" s="49"/>
    </row>
    <row r="13" spans="1:12">
      <c r="A13" s="49"/>
      <c r="B13" s="49"/>
      <c r="C13" s="57"/>
      <c r="D13" s="51"/>
      <c r="E13" s="102">
        <f t="shared" si="0"/>
        <v>0</v>
      </c>
      <c r="F13" s="102">
        <f t="shared" si="1"/>
        <v>0</v>
      </c>
      <c r="G13" s="49"/>
    </row>
    <row r="14" spans="1:12">
      <c r="A14" s="49"/>
      <c r="B14" s="49"/>
      <c r="C14" s="57"/>
      <c r="D14" s="51"/>
      <c r="E14" s="102">
        <f t="shared" si="0"/>
        <v>0</v>
      </c>
      <c r="F14" s="102">
        <f t="shared" si="1"/>
        <v>0</v>
      </c>
      <c r="G14" s="49"/>
    </row>
    <row r="15" spans="1:12">
      <c r="A15" s="49"/>
      <c r="B15" s="49"/>
      <c r="C15" s="57"/>
      <c r="D15" s="51"/>
      <c r="E15" s="102">
        <f t="shared" si="0"/>
        <v>0</v>
      </c>
      <c r="F15" s="102">
        <f t="shared" si="1"/>
        <v>0</v>
      </c>
      <c r="G15" s="49"/>
    </row>
    <row r="16" spans="1:12">
      <c r="A16" s="49"/>
      <c r="B16" s="49"/>
      <c r="C16" s="57"/>
      <c r="D16" s="51"/>
      <c r="E16" s="102">
        <f t="shared" si="0"/>
        <v>0</v>
      </c>
      <c r="F16" s="102">
        <f t="shared" si="1"/>
        <v>0</v>
      </c>
      <c r="G16" s="49"/>
    </row>
    <row r="17" spans="1:7">
      <c r="A17" s="49"/>
      <c r="B17" s="49"/>
      <c r="C17" s="57"/>
      <c r="D17" s="51"/>
      <c r="E17" s="102">
        <f t="shared" si="0"/>
        <v>0</v>
      </c>
      <c r="F17" s="102">
        <f t="shared" si="1"/>
        <v>0</v>
      </c>
      <c r="G17" s="49"/>
    </row>
    <row r="18" spans="1:7">
      <c r="A18" s="49"/>
      <c r="B18" s="49"/>
      <c r="C18" s="57"/>
      <c r="D18" s="51"/>
      <c r="E18" s="102">
        <f t="shared" si="0"/>
        <v>0</v>
      </c>
      <c r="F18" s="102">
        <f t="shared" si="1"/>
        <v>0</v>
      </c>
      <c r="G18" s="49"/>
    </row>
    <row r="19" spans="1:7">
      <c r="A19" s="49"/>
      <c r="B19" s="49"/>
      <c r="C19" s="57"/>
      <c r="D19" s="51"/>
      <c r="E19" s="102">
        <f t="shared" si="0"/>
        <v>0</v>
      </c>
      <c r="F19" s="102">
        <f t="shared" si="1"/>
        <v>0</v>
      </c>
      <c r="G19" s="49"/>
    </row>
    <row r="20" spans="1:7">
      <c r="A20" s="49"/>
      <c r="B20" s="49"/>
      <c r="C20" s="57"/>
      <c r="D20" s="51"/>
      <c r="E20" s="102">
        <f t="shared" si="0"/>
        <v>0</v>
      </c>
      <c r="F20" s="102">
        <f t="shared" si="1"/>
        <v>0</v>
      </c>
      <c r="G20" s="49"/>
    </row>
    <row r="21" spans="1:7">
      <c r="A21" s="49"/>
      <c r="B21" s="49"/>
      <c r="C21" s="57"/>
      <c r="D21" s="51"/>
      <c r="E21" s="102">
        <f t="shared" si="0"/>
        <v>0</v>
      </c>
      <c r="F21" s="102">
        <f t="shared" si="1"/>
        <v>0</v>
      </c>
      <c r="G21" s="49"/>
    </row>
    <row r="22" spans="1:7">
      <c r="A22" s="49"/>
      <c r="B22" s="49"/>
      <c r="C22" s="57"/>
      <c r="D22" s="51"/>
      <c r="E22" s="102">
        <f t="shared" si="0"/>
        <v>0</v>
      </c>
      <c r="F22" s="102">
        <f t="shared" si="1"/>
        <v>0</v>
      </c>
      <c r="G22" s="49"/>
    </row>
    <row r="23" spans="1:7">
      <c r="A23" s="49"/>
      <c r="B23" s="49"/>
      <c r="C23" s="57"/>
      <c r="D23" s="51"/>
      <c r="E23" s="102">
        <f t="shared" si="0"/>
        <v>0</v>
      </c>
      <c r="F23" s="102">
        <f t="shared" si="1"/>
        <v>0</v>
      </c>
      <c r="G23" s="49"/>
    </row>
    <row r="24" spans="1:7">
      <c r="A24" s="49"/>
      <c r="B24" s="49"/>
      <c r="C24" s="57"/>
      <c r="D24" s="51"/>
      <c r="E24" s="102">
        <f t="shared" si="0"/>
        <v>0</v>
      </c>
      <c r="F24" s="102">
        <f t="shared" si="1"/>
        <v>0</v>
      </c>
      <c r="G24" s="49"/>
    </row>
    <row r="25" spans="1:7">
      <c r="A25" s="49"/>
      <c r="B25" s="49"/>
      <c r="C25" s="57"/>
      <c r="D25" s="51"/>
      <c r="E25" s="102">
        <f t="shared" si="0"/>
        <v>0</v>
      </c>
      <c r="F25" s="102">
        <f t="shared" si="1"/>
        <v>0</v>
      </c>
      <c r="G25" s="49"/>
    </row>
    <row r="26" spans="1:7">
      <c r="A26" s="49"/>
      <c r="B26" s="49"/>
      <c r="C26" s="57"/>
      <c r="D26" s="51"/>
      <c r="E26" s="102">
        <f t="shared" si="0"/>
        <v>0</v>
      </c>
      <c r="F26" s="102">
        <f t="shared" si="1"/>
        <v>0</v>
      </c>
      <c r="G26" s="49"/>
    </row>
    <row r="27" spans="1:7">
      <c r="A27" s="49"/>
      <c r="B27" s="49"/>
      <c r="C27" s="57"/>
      <c r="D27" s="51"/>
      <c r="E27" s="102">
        <f t="shared" si="0"/>
        <v>0</v>
      </c>
      <c r="F27" s="102">
        <f t="shared" si="1"/>
        <v>0</v>
      </c>
      <c r="G27" s="49"/>
    </row>
    <row r="28" spans="1:7">
      <c r="A28" s="49"/>
      <c r="B28" s="49"/>
      <c r="C28" s="57"/>
      <c r="D28" s="51"/>
      <c r="E28" s="102">
        <f t="shared" si="0"/>
        <v>0</v>
      </c>
      <c r="F28" s="102">
        <f t="shared" si="1"/>
        <v>0</v>
      </c>
      <c r="G28" s="49"/>
    </row>
    <row r="29" spans="1:7">
      <c r="A29" s="49"/>
      <c r="B29" s="49"/>
      <c r="C29" s="57"/>
      <c r="D29" s="51"/>
      <c r="E29" s="102">
        <f t="shared" si="0"/>
        <v>0</v>
      </c>
      <c r="F29" s="102">
        <f t="shared" si="1"/>
        <v>0</v>
      </c>
      <c r="G29" s="49"/>
    </row>
    <row r="30" spans="1:7">
      <c r="A30" s="49"/>
      <c r="B30" s="49"/>
      <c r="C30" s="57"/>
      <c r="D30" s="51"/>
      <c r="E30" s="102">
        <f t="shared" si="0"/>
        <v>0</v>
      </c>
      <c r="F30" s="102">
        <f t="shared" si="1"/>
        <v>0</v>
      </c>
      <c r="G30" s="49"/>
    </row>
    <row r="31" spans="1:7">
      <c r="A31" s="49"/>
      <c r="B31" s="49"/>
      <c r="C31" s="57"/>
      <c r="D31" s="51"/>
      <c r="E31" s="102">
        <f t="shared" si="0"/>
        <v>0</v>
      </c>
      <c r="F31" s="103">
        <f t="shared" si="1"/>
        <v>0</v>
      </c>
      <c r="G31" s="49"/>
    </row>
    <row r="32" spans="1:7">
      <c r="A32" s="49"/>
      <c r="B32" s="49"/>
      <c r="C32" s="57"/>
      <c r="D32" s="51"/>
      <c r="E32" s="102">
        <f t="shared" si="0"/>
        <v>0</v>
      </c>
      <c r="F32" s="103">
        <f t="shared" si="1"/>
        <v>0</v>
      </c>
      <c r="G32" s="49"/>
    </row>
    <row r="33" spans="1:7">
      <c r="A33" s="49"/>
      <c r="B33" s="49"/>
      <c r="C33" s="57"/>
      <c r="D33" s="51"/>
      <c r="E33" s="102">
        <f t="shared" si="0"/>
        <v>0</v>
      </c>
      <c r="F33" s="103">
        <f t="shared" si="1"/>
        <v>0</v>
      </c>
      <c r="G33" s="49"/>
    </row>
    <row r="34" spans="1:7">
      <c r="A34" s="49"/>
      <c r="B34" s="49"/>
      <c r="C34" s="57"/>
      <c r="D34" s="51"/>
      <c r="E34" s="102">
        <f t="shared" si="0"/>
        <v>0</v>
      </c>
      <c r="F34" s="103">
        <f t="shared" si="1"/>
        <v>0</v>
      </c>
      <c r="G34" s="49"/>
    </row>
    <row r="35" spans="1:7">
      <c r="A35" s="49"/>
      <c r="B35" s="49"/>
      <c r="C35" s="57"/>
      <c r="D35" s="51"/>
      <c r="E35" s="103">
        <f t="shared" si="0"/>
        <v>0</v>
      </c>
      <c r="F35" s="103">
        <f t="shared" si="1"/>
        <v>0</v>
      </c>
      <c r="G35" s="49"/>
    </row>
    <row r="36" spans="1:7">
      <c r="A36" s="242" t="s">
        <v>711</v>
      </c>
      <c r="B36" s="243"/>
      <c r="C36" s="243"/>
      <c r="D36" s="244"/>
      <c r="E36" s="60">
        <f>SUM(E6:E35)</f>
        <v>0</v>
      </c>
      <c r="F36" s="60">
        <f>SUM(F6:F35)</f>
        <v>0</v>
      </c>
      <c r="G36" s="106"/>
    </row>
  </sheetData>
  <mergeCells count="3">
    <mergeCell ref="A1:G3"/>
    <mergeCell ref="A4:G4"/>
    <mergeCell ref="A36:D36"/>
  </mergeCells>
  <dataValidations count="1">
    <dataValidation type="whole" operator="greaterThanOrEqual" allowBlank="1" showInputMessage="1" showErrorMessage="1" sqref="E6:F35 C6:C35" xr:uid="{8A77374E-7236-48F9-A7AB-74AC066DCF14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142119-20C1-4B96-A3CA-226BB3E62AF1}">
          <x14:formula1>
            <xm:f>'PRVNÍ KROK - vyplnit Subjekty'!$B$5:$B$14</xm:f>
          </x14:formula1>
          <xm:sqref>A6:A35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Úvodní strana</vt:lpstr>
      <vt:lpstr>PRVNÍ KROK - vyplnit Subjekty</vt:lpstr>
      <vt:lpstr>Pokyny pro vyplnění</vt:lpstr>
      <vt:lpstr>Mzdy - Seznam zaměstnanců</vt:lpstr>
      <vt:lpstr>ISPV - mzdová sféra ČR</vt:lpstr>
      <vt:lpstr>ISPV - platová sféra ČR</vt:lpstr>
      <vt:lpstr>Smluvní výzkum</vt:lpstr>
      <vt:lpstr>Materiál</vt:lpstr>
      <vt:lpstr>Ostatní provozní náklady</vt:lpstr>
      <vt:lpstr>Ostatní režie</vt:lpstr>
      <vt:lpstr>Odpisy</vt:lpstr>
      <vt:lpstr>Rozpočet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 Radek</dc:creator>
  <cp:lastModifiedBy>Batlová Miriam</cp:lastModifiedBy>
  <dcterms:created xsi:type="dcterms:W3CDTF">2022-05-17T14:52:11Z</dcterms:created>
  <dcterms:modified xsi:type="dcterms:W3CDTF">2022-08-05T13:26:06Z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</Properties>
</file>