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alie.pelloneova\Desktop\"/>
    </mc:Choice>
  </mc:AlternateContent>
  <bookViews>
    <workbookView xWindow="0" yWindow="0" windowWidth="23040" windowHeight="9192" firstSheet="4" activeTab="9"/>
  </bookViews>
  <sheets>
    <sheet name="Příklad_1_zadání" sheetId="9" r:id="rId1"/>
    <sheet name="Příklad_1_řešení" sheetId="6" r:id="rId2"/>
    <sheet name="Příklad_2_zadání" sheetId="8" r:id="rId3"/>
    <sheet name="Příklad_2_řešení" sheetId="7" r:id="rId4"/>
    <sheet name="Příklad_3_zadání" sheetId="10" r:id="rId5"/>
    <sheet name="Příklad_3_řešení" sheetId="11" r:id="rId6"/>
    <sheet name="Příklad_4_zadání" sheetId="12" r:id="rId7"/>
    <sheet name="Příklad_4_řešení" sheetId="13" r:id="rId8"/>
    <sheet name="Příklad_5_zadání" sheetId="14" r:id="rId9"/>
    <sheet name="Příklad_5_řešení" sheetId="15" r:id="rId10"/>
  </sheets>
  <definedNames>
    <definedName name="solver_adj" localSheetId="1" hidden="1">Příklad_1_řešení!$B$21:$F$23</definedName>
    <definedName name="solver_adj" localSheetId="3" hidden="1">Příklad_2_řešení!$B$23:$E$23</definedName>
    <definedName name="solver_cvg" localSheetId="1" hidden="1">0.0001</definedName>
    <definedName name="solver_cvg" localSheetId="3" hidden="1">0.0001</definedName>
    <definedName name="solver_drv" localSheetId="1" hidden="1">1</definedName>
    <definedName name="solver_drv" localSheetId="3" hidden="1">1</definedName>
    <definedName name="solver_eng" localSheetId="1" hidden="1">2</definedName>
    <definedName name="solver_eng" localSheetId="3" hidden="1">2</definedName>
    <definedName name="solver_est" localSheetId="1" hidden="1">1</definedName>
    <definedName name="solver_est" localSheetId="3" hidden="1">1</definedName>
    <definedName name="solver_itr" localSheetId="1" hidden="1">2147483647</definedName>
    <definedName name="solver_itr" localSheetId="3" hidden="1">2147483647</definedName>
    <definedName name="solver_lhs1" localSheetId="1" hidden="1">Příklad_1_řešení!$B$25:$B$27</definedName>
    <definedName name="solver_lhs1" localSheetId="3" hidden="1">Příklad_2_řešení!$B$26:$B$30</definedName>
    <definedName name="solver_lhs2" localSheetId="1" hidden="1">Příklad_1_řešení!$B$28:$B$32</definedName>
    <definedName name="solver_lhs2" localSheetId="3" hidden="1">Příklad_2_řešení!$E$23</definedName>
    <definedName name="solver_lhs3" localSheetId="3" hidden="1">Příklad_2_řešení!#REF!</definedName>
    <definedName name="solver_lhs4" localSheetId="3" hidden="1">Příklad_2_řešení!#REF!</definedName>
    <definedName name="solver_lhs5" localSheetId="3" hidden="1">Příklad_2_řešení!#REF!</definedName>
    <definedName name="solver_mip" localSheetId="1" hidden="1">2147483647</definedName>
    <definedName name="solver_mip" localSheetId="3" hidden="1">2147483647</definedName>
    <definedName name="solver_mni" localSheetId="1" hidden="1">30</definedName>
    <definedName name="solver_mni" localSheetId="3" hidden="1">30</definedName>
    <definedName name="solver_mrt" localSheetId="1" hidden="1">0.075</definedName>
    <definedName name="solver_mrt" localSheetId="3" hidden="1">0.075</definedName>
    <definedName name="solver_msl" localSheetId="1" hidden="1">2</definedName>
    <definedName name="solver_msl" localSheetId="3" hidden="1">2</definedName>
    <definedName name="solver_neg" localSheetId="1" hidden="1">1</definedName>
    <definedName name="solver_neg" localSheetId="3" hidden="1">1</definedName>
    <definedName name="solver_nod" localSheetId="1" hidden="1">2147483647</definedName>
    <definedName name="solver_nod" localSheetId="3" hidden="1">2147483647</definedName>
    <definedName name="solver_num" localSheetId="1" hidden="1">2</definedName>
    <definedName name="solver_num" localSheetId="3" hidden="1">2</definedName>
    <definedName name="solver_nwt" localSheetId="1" hidden="1">1</definedName>
    <definedName name="solver_nwt" localSheetId="3" hidden="1">1</definedName>
    <definedName name="solver_opt" localSheetId="1" hidden="1">Příklad_1_řešení!$B$34</definedName>
    <definedName name="solver_opt" localSheetId="3" hidden="1">Příklad_2_řešení!$B$32</definedName>
    <definedName name="solver_pre" localSheetId="1" hidden="1">0.000001</definedName>
    <definedName name="solver_pre" localSheetId="3" hidden="1">0.000001</definedName>
    <definedName name="solver_rbv" localSheetId="1" hidden="1">1</definedName>
    <definedName name="solver_rbv" localSheetId="3" hidden="1">1</definedName>
    <definedName name="solver_rel1" localSheetId="1" hidden="1">1</definedName>
    <definedName name="solver_rel1" localSheetId="3" hidden="1">1</definedName>
    <definedName name="solver_rel2" localSheetId="1" hidden="1">2</definedName>
    <definedName name="solver_rel2" localSheetId="3" hidden="1">1</definedName>
    <definedName name="solver_rel3" localSheetId="3" hidden="1">2</definedName>
    <definedName name="solver_rel4" localSheetId="3" hidden="1">2</definedName>
    <definedName name="solver_rel5" localSheetId="3" hidden="1">2</definedName>
    <definedName name="solver_rhs1" localSheetId="1" hidden="1">Příklad_1_řešení!$G$11:$G$13</definedName>
    <definedName name="solver_rhs1" localSheetId="3" hidden="1">Příklad_2_řešení!$F$14:$F$18</definedName>
    <definedName name="solver_rhs2" localSheetId="1" hidden="1">Příklad_1_řešení!$B$14:$F$14</definedName>
    <definedName name="solver_rhs2" localSheetId="3" hidden="1">25</definedName>
    <definedName name="solver_rhs3" localSheetId="3" hidden="1">10</definedName>
    <definedName name="solver_rhs4" localSheetId="3" hidden="1">8</definedName>
    <definedName name="solver_rhs5" localSheetId="3" hidden="1">14</definedName>
    <definedName name="solver_rlx" localSheetId="1" hidden="1">2</definedName>
    <definedName name="solver_rlx" localSheetId="3" hidden="1">2</definedName>
    <definedName name="solver_rsd" localSheetId="1" hidden="1">0</definedName>
    <definedName name="solver_rsd" localSheetId="3" hidden="1">0</definedName>
    <definedName name="solver_scl" localSheetId="1" hidden="1">1</definedName>
    <definedName name="solver_scl" localSheetId="3" hidden="1">1</definedName>
    <definedName name="solver_sho" localSheetId="1" hidden="1">2</definedName>
    <definedName name="solver_sho" localSheetId="3" hidden="1">2</definedName>
    <definedName name="solver_ssz" localSheetId="1" hidden="1">100</definedName>
    <definedName name="solver_ssz" localSheetId="3" hidden="1">100</definedName>
    <definedName name="solver_tim" localSheetId="1" hidden="1">2147483647</definedName>
    <definedName name="solver_tim" localSheetId="3" hidden="1">2147483647</definedName>
    <definedName name="solver_tol" localSheetId="1" hidden="1">0.01</definedName>
    <definedName name="solver_tol" localSheetId="3" hidden="1">0.01</definedName>
    <definedName name="solver_typ" localSheetId="1" hidden="1">2</definedName>
    <definedName name="solver_typ" localSheetId="3" hidden="1">1</definedName>
    <definedName name="solver_val" localSheetId="1" hidden="1">0</definedName>
    <definedName name="solver_val" localSheetId="3" hidden="1">0</definedName>
    <definedName name="solver_ver" localSheetId="1" hidden="1">3</definedName>
    <definedName name="solver_ver" localSheetId="3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5" l="1"/>
  <c r="B22" i="15"/>
  <c r="B23" i="15"/>
  <c r="B21" i="15"/>
  <c r="D32" i="13" l="1"/>
  <c r="B32" i="13"/>
  <c r="E31" i="13"/>
  <c r="B26" i="13"/>
  <c r="B25" i="13"/>
  <c r="C32" i="13" s="1"/>
  <c r="B24" i="13"/>
  <c r="B23" i="13"/>
  <c r="E22" i="13"/>
  <c r="B22" i="13"/>
  <c r="E30" i="13" s="1"/>
  <c r="H19" i="13"/>
  <c r="G19" i="13"/>
  <c r="B37" i="11" l="1"/>
  <c r="C35" i="11"/>
  <c r="B35" i="11"/>
  <c r="C34" i="11"/>
  <c r="B34" i="11"/>
  <c r="B33" i="11"/>
  <c r="C33" i="11" s="1"/>
  <c r="B32" i="11"/>
  <c r="C32" i="11" s="1"/>
  <c r="C31" i="11"/>
  <c r="B31" i="11"/>
  <c r="C30" i="11"/>
  <c r="B30" i="11"/>
  <c r="B29" i="11"/>
  <c r="C29" i="11" s="1"/>
  <c r="B28" i="11"/>
  <c r="C28" i="11" s="1"/>
  <c r="I23" i="11"/>
  <c r="H21" i="11"/>
  <c r="H20" i="11"/>
  <c r="C27" i="7" l="1"/>
  <c r="C28" i="7"/>
  <c r="C29" i="7"/>
  <c r="C30" i="7"/>
  <c r="B32" i="7"/>
  <c r="B30" i="7"/>
  <c r="B29" i="7"/>
  <c r="B28" i="7"/>
  <c r="B27" i="7"/>
  <c r="B26" i="7"/>
  <c r="C26" i="7" s="1"/>
  <c r="E18" i="6"/>
  <c r="B34" i="6" l="1"/>
  <c r="B32" i="6"/>
  <c r="B31" i="6"/>
  <c r="B30" i="6"/>
  <c r="B29" i="6"/>
  <c r="B28" i="6"/>
  <c r="B26" i="6"/>
  <c r="B27" i="6"/>
  <c r="B25" i="6"/>
  <c r="B18" i="6"/>
  <c r="B17" i="6"/>
</calcChain>
</file>

<file path=xl/sharedStrings.xml><?xml version="1.0" encoding="utf-8"?>
<sst xmlns="http://schemas.openxmlformats.org/spreadsheetml/2006/main" count="214" uniqueCount="77">
  <si>
    <t xml:space="preserve">Náklady (Kč/t) </t>
  </si>
  <si>
    <t>O1:
Jablonec nad Nisou</t>
  </si>
  <si>
    <t>O2: 
Frýdlant</t>
  </si>
  <si>
    <t>O3: 
Mladá Boleslav</t>
  </si>
  <si>
    <t>O4: 
Liberec</t>
  </si>
  <si>
    <t>O5: Smržovka</t>
  </si>
  <si>
    <t>Kapacita skladů (ks)</t>
  </si>
  <si>
    <t>S2: Příšovice</t>
  </si>
  <si>
    <t>S3: Chrastava</t>
  </si>
  <si>
    <t>Požadavky odběratelů (ks)</t>
  </si>
  <si>
    <r>
      <t xml:space="preserve">Podnik WASSA s.r.o. dodává své výrobky ze 3 skladů (S1: Turnov, S2: Příšovice, S3: Chrastava). Z těchto skladů rozváží výrobky 5 odběratelům (O1: Jablonec nad Nisou, O2: Frýdlant, O3: Mladá Boleslav, O4: Liberec, O5: Smržovka). </t>
    </r>
    <r>
      <rPr>
        <b/>
        <sz val="12"/>
        <color theme="1"/>
        <rFont val="Calibri"/>
        <family val="2"/>
        <charset val="238"/>
        <scheme val="minor"/>
      </rPr>
      <t xml:space="preserve">Vyřešte matematický model pro měsíční plán přepravy s minimálními náklady. </t>
    </r>
    <r>
      <rPr>
        <sz val="12"/>
        <color theme="1"/>
        <rFont val="Calibri"/>
        <family val="2"/>
        <charset val="238"/>
        <scheme val="minor"/>
      </rPr>
      <t>Náklady na přepravu 1 ks výrobku ze skladů k odběratelům jsou uvedeny v následující tabulce (v Kč/ks). Měsíční kapacitu skladů a požadavky odběratelů zachycuje rovněž tabulka.</t>
    </r>
  </si>
  <si>
    <t>S1: Turnov</t>
  </si>
  <si>
    <t>Spotřeba surovin v ml na 1 ks koktejlu</t>
  </si>
  <si>
    <t>Disponibilní množství (ml)</t>
  </si>
  <si>
    <t>Extáze</t>
  </si>
  <si>
    <t>Vodka Sunrise</t>
  </si>
  <si>
    <t>Orange Hawaiian</t>
  </si>
  <si>
    <t>Mai Tai</t>
  </si>
  <si>
    <t>Vodka</t>
  </si>
  <si>
    <t>Citrusová šťáva</t>
  </si>
  <si>
    <t>Pomerančový džus</t>
  </si>
  <si>
    <t>Broskvový likér</t>
  </si>
  <si>
    <t>Kokosový sirup</t>
  </si>
  <si>
    <t>Prodejní cena (Kč/kus)</t>
  </si>
  <si>
    <t>Vyřeště matematický model následující výrobní úlohy. Bar plánuje zahájit provoz a manažer chce určit optimální kombinaci počtu prodaných koktejlů tak, aby maximalizoval denní tržby. 
Bar nabízí 4 druhy míchaných koktejlů: Extáze, Vodka Sunrise, Orange Hawaiian a Mai Tai. Na tyto nápoje se spotřebovává vodku, citrusovou šťávu, pomerančový džus, broskvový likér a kokosový sirup. Informace o složení koktejlů, disponibilním množství surovin a prodejních cenách koktejlů ukazuje tabulka. 
Manažer si navíc uvědomuje, že nápoj Mai Tai není tolik oblíbený, a proto soudí, že nápoj Mai Tai se prodá maximálně 25krát.</t>
  </si>
  <si>
    <t>Řešení:</t>
  </si>
  <si>
    <t>Požadavky</t>
  </si>
  <si>
    <t>Kapacita</t>
  </si>
  <si>
    <t>nevyrovaný problém</t>
  </si>
  <si>
    <t>Proměnné:</t>
  </si>
  <si>
    <t>ks</t>
  </si>
  <si>
    <t>Kč</t>
  </si>
  <si>
    <t>Spotřeba</t>
  </si>
  <si>
    <t>Rezerva</t>
  </si>
  <si>
    <t>Účelová funkce</t>
  </si>
  <si>
    <r>
      <t xml:space="preserve">Podnik WASSA s.r.o. dodává své výrobky ze 3 skladů (S1: Mírová pod Kozákovem, S2: Příšovice, S3: Chrastava). Z těchto skladů rozváží výrobky 5 odběratelům (O1: Jablonec nad Nisou, O2: Frýdlant, O3: Mladá Boleslav, O4: Liberec, O5: Smržovka). </t>
    </r>
    <r>
      <rPr>
        <b/>
        <sz val="12"/>
        <color theme="1"/>
        <rFont val="Calibri"/>
        <family val="2"/>
        <charset val="238"/>
        <scheme val="minor"/>
      </rPr>
      <t>Vyřešte matematický model pro měsíční plán přepravy s minimálními náklady.</t>
    </r>
    <r>
      <rPr>
        <sz val="12"/>
        <color theme="1"/>
        <rFont val="Calibri"/>
        <family val="2"/>
        <charset val="238"/>
        <scheme val="minor"/>
      </rPr>
      <t xml:space="preserve"> Náklady na přepravu 1 ks výrobku ze skladů k odběratelům jsou uvedeny v následující tabulce (v Kč/ks). Měsíční kapacitu skladů a požadavky odběratelů zachycuje rovněž tabulka. Z důvodu uzavírky komunikace není možné uskutečnit logistické služby na trase mezi odběratelem z Jablonce nad Nisou a skladem v Mírové pod Kozákovem. Dále je nutné brát v potaz smluvní omezení týkající se odběratele z Mladé Boleslavy, který musí odebrat alespoň 60 kusů výrobků ze skladu v Příšovicích.</t>
    </r>
  </si>
  <si>
    <t>S1: Mírová pod Kozákovem</t>
  </si>
  <si>
    <t>Nevyrovaný problém</t>
  </si>
  <si>
    <t>Převis nabídky nad poptávkou</t>
  </si>
  <si>
    <t>Výsledky</t>
  </si>
  <si>
    <t>ÚF</t>
  </si>
  <si>
    <r>
      <t xml:space="preserve">Podnik má </t>
    </r>
    <r>
      <rPr>
        <b/>
        <sz val="12"/>
        <color theme="1"/>
        <rFont val="Calibri"/>
        <family val="2"/>
        <charset val="238"/>
        <scheme val="minor"/>
      </rPr>
      <t>2 sklady</t>
    </r>
    <r>
      <rPr>
        <sz val="12"/>
        <color theme="1"/>
        <rFont val="Calibri"/>
        <family val="2"/>
        <charset val="238"/>
        <scheme val="minor"/>
      </rPr>
      <t xml:space="preserve">, ze kterých rozváží zboží </t>
    </r>
    <r>
      <rPr>
        <b/>
        <sz val="12"/>
        <color theme="1"/>
        <rFont val="Calibri"/>
        <family val="2"/>
        <charset val="238"/>
        <scheme val="minor"/>
      </rPr>
      <t>3 odběratelům</t>
    </r>
    <r>
      <rPr>
        <sz val="12"/>
        <color theme="1"/>
        <rFont val="Calibri"/>
        <family val="2"/>
        <charset val="238"/>
        <scheme val="minor"/>
      </rPr>
      <t xml:space="preserve"> (viz tabulka). </t>
    </r>
    <r>
      <rPr>
        <b/>
        <sz val="12"/>
        <color theme="1"/>
        <rFont val="Calibri"/>
        <family val="2"/>
        <charset val="238"/>
        <scheme val="minor"/>
      </rPr>
      <t xml:space="preserve">Formulujte a vyřešte pomocí doplňku Řešitel matematický model problému. </t>
    </r>
    <r>
      <rPr>
        <sz val="12"/>
        <color theme="1"/>
        <rFont val="Calibri"/>
        <family val="2"/>
        <charset val="238"/>
        <scheme val="minor"/>
      </rPr>
      <t xml:space="preserve">Úkolem je sestavit takový týdenní plán rozvozu, aby náklady na rozvoz byly minimální. Přepravované množství je uvedeno v kusech, náklady na dopravu uvedené buňkách jsou v Kč/ks.
</t>
    </r>
    <r>
      <rPr>
        <b/>
        <sz val="12"/>
        <color theme="1"/>
        <rFont val="Calibri"/>
        <family val="2"/>
        <charset val="238"/>
        <scheme val="minor"/>
      </rPr>
      <t>Kapacity skladů</t>
    </r>
    <r>
      <rPr>
        <sz val="12"/>
        <color theme="1"/>
        <rFont val="Calibri"/>
        <family val="2"/>
        <charset val="238"/>
        <scheme val="minor"/>
      </rPr>
      <t xml:space="preserve"> jsou S1: 20 ks, S2: 12 ks týdně. </t>
    </r>
    <r>
      <rPr>
        <b/>
        <sz val="12"/>
        <color theme="1"/>
        <rFont val="Calibri"/>
        <family val="2"/>
        <charset val="238"/>
        <scheme val="minor"/>
      </rPr>
      <t>Požadavky odběratelů</t>
    </r>
    <r>
      <rPr>
        <sz val="12"/>
        <color theme="1"/>
        <rFont val="Calibri"/>
        <family val="2"/>
        <charset val="238"/>
        <scheme val="minor"/>
      </rPr>
      <t xml:space="preserve"> jsou týdně O1: 10 ks, O2: 8 ks, O3: 14 ks.</t>
    </r>
  </si>
  <si>
    <t>Náklady Kč/ks</t>
  </si>
  <si>
    <t>1. odběratel</t>
  </si>
  <si>
    <t>2. odběratel</t>
  </si>
  <si>
    <t>3. odběratel</t>
  </si>
  <si>
    <t>1. sklad</t>
  </si>
  <si>
    <t>2. sklad</t>
  </si>
  <si>
    <r>
      <rPr>
        <b/>
        <sz val="12"/>
        <color theme="1"/>
        <rFont val="Calibri"/>
        <family val="2"/>
        <charset val="238"/>
        <scheme val="minor"/>
      </rPr>
      <t xml:space="preserve">Formulujte a následně řešte matematický model následující úlohy. </t>
    </r>
    <r>
      <rPr>
        <sz val="12"/>
        <color theme="1"/>
        <rFont val="Calibri"/>
        <family val="2"/>
        <charset val="238"/>
        <scheme val="minor"/>
      </rPr>
      <t>Cukrárna plánuje zahájit provoz a majitelka chce určit optimální kombinaci počtu prodaných dortů (na celé kusy) tak, aby maximalizovala měsíční tržby. Cukrárna uvažuje o prodeji 5 druhů dortů: Mechový dort (D1), Jahodový dort (D2), Tiramisu (D3), Čokoládový dort (D4), Mrkvový dort (D5). Na tyto dorty se spotřebovává cukr, šlehačku, mascarpone. Informace o složení dortů, disponibilním množství surovin a prodejních cenách dortů ukazuje tabulka.</t>
    </r>
  </si>
  <si>
    <t>Výrobky / Suroviny</t>
  </si>
  <si>
    <t>D1</t>
  </si>
  <si>
    <t>D2</t>
  </si>
  <si>
    <t>D3</t>
  </si>
  <si>
    <t>D4</t>
  </si>
  <si>
    <r>
      <t>D5</t>
    </r>
    <r>
      <rPr>
        <b/>
        <sz val="8"/>
        <color theme="1"/>
        <rFont val="Calibri"/>
        <family val="2"/>
        <charset val="238"/>
        <scheme val="minor"/>
      </rPr>
      <t> </t>
    </r>
  </si>
  <si>
    <t>Disponibilní množství (kg/měsíc)</t>
  </si>
  <si>
    <t>Cukr</t>
  </si>
  <si>
    <t>Šlehačka</t>
  </si>
  <si>
    <t>Mascarpone</t>
  </si>
  <si>
    <t>Cena</t>
  </si>
  <si>
    <t>Řešení</t>
  </si>
  <si>
    <t>O1</t>
  </si>
  <si>
    <t>O2</t>
  </si>
  <si>
    <t>O3</t>
  </si>
  <si>
    <t>Sklady</t>
  </si>
  <si>
    <t>S1</t>
  </si>
  <si>
    <t>S2</t>
  </si>
  <si>
    <t>vyrovnaný problém</t>
  </si>
  <si>
    <t>Omezující Podmínky</t>
  </si>
  <si>
    <t>z</t>
  </si>
  <si>
    <t>Proměnné</t>
  </si>
  <si>
    <t>Mez</t>
  </si>
  <si>
    <t>Optimalizované proměnné</t>
  </si>
  <si>
    <t>D5</t>
  </si>
  <si>
    <t>pole výsledků</t>
  </si>
  <si>
    <t>Omezující podmínky</t>
  </si>
  <si>
    <t>kč/měsíc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</si>
</sst>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Font="1"/>
    <xf numFmtId="0" fontId="3" fillId="0" borderId="0" xfId="0" applyFont="1" applyAlignment="1">
      <alignment vertical="top" wrapText="1"/>
    </xf>
    <xf numFmtId="1" fontId="0" fillId="0" borderId="1" xfId="0" applyNumberFormat="1" applyFont="1" applyBorder="1" applyAlignment="1">
      <alignment horizontal="right" vertical="top" wrapText="1"/>
    </xf>
    <xf numFmtId="1" fontId="0" fillId="0" borderId="1" xfId="0" applyNumberFormat="1" applyFont="1" applyBorder="1" applyAlignment="1">
      <alignment horizontal="right" vertical="top"/>
    </xf>
    <xf numFmtId="1" fontId="1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/>
    <xf numFmtId="0" fontId="0" fillId="0" borderId="1" xfId="0" applyFont="1" applyBorder="1"/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/>
    <xf numFmtId="0" fontId="1" fillId="0" borderId="1" xfId="0" applyFont="1" applyBorder="1"/>
    <xf numFmtId="3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" fontId="0" fillId="0" borderId="0" xfId="0" applyNumberFormat="1" applyFill="1"/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1" fontId="0" fillId="0" borderId="0" xfId="0" applyNumberFormat="1"/>
    <xf numFmtId="0" fontId="0" fillId="0" borderId="0" xfId="0" applyFont="1" applyBorder="1"/>
    <xf numFmtId="2" fontId="0" fillId="3" borderId="1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right" vertical="center" wrapText="1"/>
    </xf>
    <xf numFmtId="0" fontId="2" fillId="4" borderId="1" xfId="0" applyFont="1" applyFill="1" applyBorder="1" applyAlignment="1">
      <alignment wrapText="1"/>
    </xf>
    <xf numFmtId="1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/>
    <xf numFmtId="1" fontId="6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/>
    <xf numFmtId="0" fontId="5" fillId="0" borderId="0" xfId="0" applyFont="1"/>
    <xf numFmtId="0" fontId="1" fillId="0" borderId="0" xfId="0" applyFont="1"/>
    <xf numFmtId="0" fontId="0" fillId="3" borderId="1" xfId="0" applyFill="1" applyBorder="1"/>
    <xf numFmtId="0" fontId="1" fillId="3" borderId="1" xfId="0" applyFont="1" applyFill="1" applyBorder="1"/>
    <xf numFmtId="0" fontId="1" fillId="5" borderId="0" xfId="0" applyFont="1" applyFill="1"/>
    <xf numFmtId="164" fontId="1" fillId="3" borderId="1" xfId="0" applyNumberFormat="1" applyFont="1" applyFill="1" applyBorder="1"/>
    <xf numFmtId="0" fontId="3" fillId="0" borderId="0" xfId="0" applyFont="1" applyAlignment="1">
      <alignment horizontal="left" vertical="top" wrapText="1"/>
    </xf>
    <xf numFmtId="0" fontId="0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/>
    <xf numFmtId="0" fontId="0" fillId="6" borderId="1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0" xfId="0" applyFill="1"/>
    <xf numFmtId="2" fontId="0" fillId="3" borderId="0" xfId="0" applyNumberFormat="1" applyFill="1"/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H23" sqref="H23"/>
    </sheetView>
  </sheetViews>
  <sheetFormatPr defaultRowHeight="14.4" x14ac:dyDescent="0.3"/>
  <cols>
    <col min="1" max="1" width="16.21875" customWidth="1"/>
    <col min="2" max="2" width="9.5546875" customWidth="1"/>
    <col min="3" max="3" width="10.5546875" customWidth="1"/>
    <col min="4" max="4" width="10.6640625" customWidth="1"/>
    <col min="5" max="5" width="10.109375" customWidth="1"/>
    <col min="6" max="6" width="11.44140625" customWidth="1"/>
    <col min="7" max="7" width="14.77734375" customWidth="1"/>
  </cols>
  <sheetData>
    <row r="1" spans="1:9" ht="15.6" x14ac:dyDescent="0.3">
      <c r="A1" s="53" t="s">
        <v>10</v>
      </c>
      <c r="B1" s="53"/>
      <c r="C1" s="53"/>
      <c r="D1" s="53"/>
      <c r="E1" s="53"/>
      <c r="F1" s="53"/>
      <c r="G1" s="53"/>
      <c r="H1" s="53"/>
      <c r="I1" s="2"/>
    </row>
    <row r="2" spans="1:9" ht="15.6" x14ac:dyDescent="0.3">
      <c r="A2" s="53"/>
      <c r="B2" s="53"/>
      <c r="C2" s="53"/>
      <c r="D2" s="53"/>
      <c r="E2" s="53"/>
      <c r="F2" s="53"/>
      <c r="G2" s="53"/>
      <c r="H2" s="53"/>
      <c r="I2" s="2"/>
    </row>
    <row r="3" spans="1:9" ht="15.6" x14ac:dyDescent="0.3">
      <c r="A3" s="53"/>
      <c r="B3" s="53"/>
      <c r="C3" s="53"/>
      <c r="D3" s="53"/>
      <c r="E3" s="53"/>
      <c r="F3" s="53"/>
      <c r="G3" s="53"/>
      <c r="H3" s="53"/>
      <c r="I3" s="2"/>
    </row>
    <row r="4" spans="1:9" ht="15.6" x14ac:dyDescent="0.3">
      <c r="A4" s="53"/>
      <c r="B4" s="53"/>
      <c r="C4" s="53"/>
      <c r="D4" s="53"/>
      <c r="E4" s="53"/>
      <c r="F4" s="53"/>
      <c r="G4" s="53"/>
      <c r="H4" s="53"/>
      <c r="I4" s="2"/>
    </row>
    <row r="5" spans="1:9" ht="15.6" x14ac:dyDescent="0.3">
      <c r="A5" s="53"/>
      <c r="B5" s="53"/>
      <c r="C5" s="53"/>
      <c r="D5" s="53"/>
      <c r="E5" s="53"/>
      <c r="F5" s="53"/>
      <c r="G5" s="53"/>
      <c r="H5" s="53"/>
      <c r="I5" s="2"/>
    </row>
    <row r="6" spans="1:9" ht="15.6" x14ac:dyDescent="0.3">
      <c r="A6" s="53"/>
      <c r="B6" s="53"/>
      <c r="C6" s="53"/>
      <c r="D6" s="53"/>
      <c r="E6" s="53"/>
      <c r="F6" s="53"/>
      <c r="G6" s="53"/>
      <c r="H6" s="53"/>
      <c r="I6" s="2"/>
    </row>
    <row r="7" spans="1:9" ht="15.6" x14ac:dyDescent="0.3">
      <c r="A7" s="53"/>
      <c r="B7" s="53"/>
      <c r="C7" s="53"/>
      <c r="D7" s="53"/>
      <c r="E7" s="53"/>
      <c r="F7" s="53"/>
      <c r="G7" s="53"/>
      <c r="H7" s="53"/>
      <c r="I7" s="2"/>
    </row>
    <row r="8" spans="1:9" ht="15.6" x14ac:dyDescent="0.3">
      <c r="A8" s="53"/>
      <c r="B8" s="53"/>
      <c r="C8" s="53"/>
      <c r="D8" s="53"/>
      <c r="E8" s="53"/>
      <c r="F8" s="53"/>
      <c r="G8" s="53"/>
      <c r="H8" s="53"/>
      <c r="I8" s="2"/>
    </row>
    <row r="10" spans="1:9" ht="43.2" x14ac:dyDescent="0.3">
      <c r="A10" s="13" t="s">
        <v>0</v>
      </c>
      <c r="B10" s="14" t="s">
        <v>1</v>
      </c>
      <c r="C10" s="14" t="s">
        <v>2</v>
      </c>
      <c r="D10" s="14" t="s">
        <v>3</v>
      </c>
      <c r="E10" s="14" t="s">
        <v>4</v>
      </c>
      <c r="F10" s="14" t="s">
        <v>5</v>
      </c>
      <c r="G10" s="15" t="s">
        <v>6</v>
      </c>
    </row>
    <row r="11" spans="1:9" x14ac:dyDescent="0.3">
      <c r="A11" s="25" t="s">
        <v>11</v>
      </c>
      <c r="B11" s="3">
        <v>245</v>
      </c>
      <c r="C11" s="3">
        <v>243</v>
      </c>
      <c r="D11" s="3">
        <v>205</v>
      </c>
      <c r="E11" s="3">
        <v>189</v>
      </c>
      <c r="F11" s="4">
        <v>199</v>
      </c>
      <c r="G11" s="5">
        <v>84</v>
      </c>
    </row>
    <row r="12" spans="1:9" x14ac:dyDescent="0.3">
      <c r="A12" s="25" t="s">
        <v>7</v>
      </c>
      <c r="B12" s="3">
        <v>189</v>
      </c>
      <c r="C12" s="3">
        <v>241</v>
      </c>
      <c r="D12" s="3">
        <v>183</v>
      </c>
      <c r="E12" s="3">
        <v>187</v>
      </c>
      <c r="F12" s="4">
        <v>198</v>
      </c>
      <c r="G12" s="5">
        <v>96</v>
      </c>
    </row>
    <row r="13" spans="1:9" x14ac:dyDescent="0.3">
      <c r="A13" s="25" t="s">
        <v>8</v>
      </c>
      <c r="B13" s="3">
        <v>175</v>
      </c>
      <c r="C13" s="3">
        <v>172</v>
      </c>
      <c r="D13" s="3">
        <v>259</v>
      </c>
      <c r="E13" s="3">
        <v>158</v>
      </c>
      <c r="F13" s="4">
        <v>185</v>
      </c>
      <c r="G13" s="5">
        <v>220</v>
      </c>
    </row>
    <row r="14" spans="1:9" ht="28.8" x14ac:dyDescent="0.3">
      <c r="A14" s="17" t="s">
        <v>9</v>
      </c>
      <c r="B14" s="6">
        <v>46</v>
      </c>
      <c r="C14" s="6">
        <v>20</v>
      </c>
      <c r="D14" s="6">
        <v>184</v>
      </c>
      <c r="E14" s="6">
        <v>51</v>
      </c>
      <c r="F14" s="6">
        <v>11</v>
      </c>
      <c r="G14" s="7"/>
    </row>
  </sheetData>
  <mergeCells count="1">
    <mergeCell ref="A1:H8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7" workbookViewId="0">
      <selection activeCell="G27" sqref="G27"/>
    </sheetView>
  </sheetViews>
  <sheetFormatPr defaultRowHeight="14.4" x14ac:dyDescent="0.3"/>
  <cols>
    <col min="1" max="1" width="15.21875" customWidth="1"/>
    <col min="2" max="2" width="11.88671875" customWidth="1"/>
    <col min="3" max="3" width="10.5546875" customWidth="1"/>
    <col min="4" max="4" width="10.6640625" customWidth="1"/>
    <col min="5" max="5" width="10.109375" customWidth="1"/>
    <col min="6" max="6" width="11.44140625" customWidth="1"/>
    <col min="7" max="7" width="14.77734375" customWidth="1"/>
  </cols>
  <sheetData>
    <row r="1" spans="1:9" x14ac:dyDescent="0.3">
      <c r="A1" s="53" t="s">
        <v>48</v>
      </c>
      <c r="B1" s="53"/>
      <c r="C1" s="53"/>
      <c r="D1" s="53"/>
      <c r="E1" s="53"/>
      <c r="F1" s="53"/>
      <c r="G1" s="53"/>
      <c r="H1" s="53"/>
      <c r="I1" s="53"/>
    </row>
    <row r="2" spans="1:9" x14ac:dyDescent="0.3">
      <c r="A2" s="53"/>
      <c r="B2" s="53"/>
      <c r="C2" s="53"/>
      <c r="D2" s="53"/>
      <c r="E2" s="53"/>
      <c r="F2" s="53"/>
      <c r="G2" s="53"/>
      <c r="H2" s="53"/>
      <c r="I2" s="53"/>
    </row>
    <row r="3" spans="1:9" x14ac:dyDescent="0.3">
      <c r="A3" s="53"/>
      <c r="B3" s="53"/>
      <c r="C3" s="53"/>
      <c r="D3" s="53"/>
      <c r="E3" s="53"/>
      <c r="F3" s="53"/>
      <c r="G3" s="53"/>
      <c r="H3" s="53"/>
      <c r="I3" s="53"/>
    </row>
    <row r="4" spans="1:9" x14ac:dyDescent="0.3">
      <c r="A4" s="53"/>
      <c r="B4" s="53"/>
      <c r="C4" s="53"/>
      <c r="D4" s="53"/>
      <c r="E4" s="53"/>
      <c r="F4" s="53"/>
      <c r="G4" s="53"/>
      <c r="H4" s="53"/>
      <c r="I4" s="53"/>
    </row>
    <row r="5" spans="1:9" x14ac:dyDescent="0.3">
      <c r="A5" s="53"/>
      <c r="B5" s="53"/>
      <c r="C5" s="53"/>
      <c r="D5" s="53"/>
      <c r="E5" s="53"/>
      <c r="F5" s="53"/>
      <c r="G5" s="53"/>
      <c r="H5" s="53"/>
      <c r="I5" s="53"/>
    </row>
    <row r="6" spans="1:9" x14ac:dyDescent="0.3">
      <c r="A6" s="53"/>
      <c r="B6" s="53"/>
      <c r="C6" s="53"/>
      <c r="D6" s="53"/>
      <c r="E6" s="53"/>
      <c r="F6" s="53"/>
      <c r="G6" s="53"/>
      <c r="H6" s="53"/>
      <c r="I6" s="53"/>
    </row>
    <row r="7" spans="1:9" x14ac:dyDescent="0.3">
      <c r="A7" s="53"/>
      <c r="B7" s="53"/>
      <c r="C7" s="53"/>
      <c r="D7" s="53"/>
      <c r="E7" s="53"/>
      <c r="F7" s="53"/>
      <c r="G7" s="53"/>
      <c r="H7" s="53"/>
      <c r="I7" s="53"/>
    </row>
    <row r="8" spans="1:9" x14ac:dyDescent="0.3">
      <c r="A8" s="53"/>
      <c r="B8" s="53"/>
      <c r="C8" s="53"/>
      <c r="D8" s="53"/>
      <c r="E8" s="53"/>
      <c r="F8" s="53"/>
      <c r="G8" s="53"/>
      <c r="H8" s="53"/>
      <c r="I8" s="53"/>
    </row>
    <row r="10" spans="1:9" ht="43.2" x14ac:dyDescent="0.3">
      <c r="A10" s="61" t="s">
        <v>49</v>
      </c>
      <c r="B10" s="62" t="s">
        <v>50</v>
      </c>
      <c r="C10" s="62" t="s">
        <v>51</v>
      </c>
      <c r="D10" s="62" t="s">
        <v>52</v>
      </c>
      <c r="E10" s="62" t="s">
        <v>53</v>
      </c>
      <c r="F10" s="62" t="s">
        <v>54</v>
      </c>
      <c r="G10" s="63" t="s">
        <v>55</v>
      </c>
    </row>
    <row r="11" spans="1:9" x14ac:dyDescent="0.3">
      <c r="A11" s="64" t="s">
        <v>56</v>
      </c>
      <c r="B11" s="60">
        <v>0.2</v>
      </c>
      <c r="C11" s="60">
        <v>0.23</v>
      </c>
      <c r="D11" s="60">
        <v>0.2</v>
      </c>
      <c r="E11" s="60">
        <v>0.18</v>
      </c>
      <c r="F11" s="60">
        <v>0.23</v>
      </c>
      <c r="G11" s="65">
        <v>14</v>
      </c>
    </row>
    <row r="12" spans="1:9" x14ac:dyDescent="0.3">
      <c r="A12" s="64" t="s">
        <v>57</v>
      </c>
      <c r="B12" s="60">
        <v>0.2</v>
      </c>
      <c r="C12" s="60">
        <v>0.25</v>
      </c>
      <c r="D12" s="60">
        <v>0.28000000000000003</v>
      </c>
      <c r="E12" s="60">
        <v>0.2</v>
      </c>
      <c r="F12" s="60">
        <v>0.25</v>
      </c>
      <c r="G12" s="65">
        <v>14</v>
      </c>
    </row>
    <row r="13" spans="1:9" x14ac:dyDescent="0.3">
      <c r="A13" s="64" t="s">
        <v>58</v>
      </c>
      <c r="B13" s="60">
        <v>0.5</v>
      </c>
      <c r="C13" s="60">
        <v>0.45</v>
      </c>
      <c r="D13" s="60">
        <v>0.7</v>
      </c>
      <c r="E13" s="60">
        <v>0.5</v>
      </c>
      <c r="F13" s="60">
        <v>0.55000000000000004</v>
      </c>
      <c r="G13" s="65">
        <v>30</v>
      </c>
    </row>
    <row r="14" spans="1:9" x14ac:dyDescent="0.3">
      <c r="A14" s="64" t="s">
        <v>59</v>
      </c>
      <c r="B14" s="66">
        <v>900</v>
      </c>
      <c r="C14" s="66">
        <v>840</v>
      </c>
      <c r="D14" s="66">
        <v>840</v>
      </c>
      <c r="E14" s="66">
        <v>780</v>
      </c>
      <c r="F14" s="66">
        <v>900</v>
      </c>
      <c r="G14" s="65"/>
    </row>
    <row r="16" spans="1:9" x14ac:dyDescent="0.3">
      <c r="A16" s="94" t="s">
        <v>25</v>
      </c>
    </row>
    <row r="17" spans="1:7" x14ac:dyDescent="0.3">
      <c r="A17" s="93" t="s">
        <v>72</v>
      </c>
      <c r="B17" s="93"/>
      <c r="C17" s="93"/>
    </row>
    <row r="18" spans="1:7" x14ac:dyDescent="0.3">
      <c r="B18" t="s">
        <v>50</v>
      </c>
      <c r="C18" t="s">
        <v>51</v>
      </c>
      <c r="D18" t="s">
        <v>52</v>
      </c>
      <c r="E18" t="s">
        <v>53</v>
      </c>
      <c r="F18" t="s">
        <v>73</v>
      </c>
    </row>
    <row r="19" spans="1:7" x14ac:dyDescent="0.3">
      <c r="B19" s="91">
        <v>34.285714285714292</v>
      </c>
      <c r="C19" s="91">
        <v>28.571428571428569</v>
      </c>
      <c r="D19" s="91">
        <v>0</v>
      </c>
      <c r="E19" s="91">
        <v>0</v>
      </c>
      <c r="F19" s="91">
        <v>0</v>
      </c>
      <c r="G19" t="s">
        <v>74</v>
      </c>
    </row>
    <row r="20" spans="1:7" x14ac:dyDescent="0.3">
      <c r="A20" s="92" t="s">
        <v>75</v>
      </c>
      <c r="B20" s="92"/>
    </row>
    <row r="21" spans="1:7" x14ac:dyDescent="0.3">
      <c r="A21" t="s">
        <v>56</v>
      </c>
      <c r="B21">
        <f>SUMPRODUCT(B11:F11,$B$19:$F$19)</f>
        <v>13.428571428571431</v>
      </c>
    </row>
    <row r="22" spans="1:7" x14ac:dyDescent="0.3">
      <c r="A22" t="s">
        <v>57</v>
      </c>
      <c r="B22">
        <f t="shared" ref="B22:B23" si="0">SUMPRODUCT(B12:F12,$B$19:$F$19)</f>
        <v>14</v>
      </c>
    </row>
    <row r="23" spans="1:7" x14ac:dyDescent="0.3">
      <c r="A23" t="s">
        <v>58</v>
      </c>
      <c r="B23">
        <f t="shared" si="0"/>
        <v>30</v>
      </c>
    </row>
    <row r="25" spans="1:7" x14ac:dyDescent="0.3">
      <c r="A25" s="92" t="s">
        <v>34</v>
      </c>
      <c r="B25" s="92"/>
    </row>
    <row r="26" spans="1:7" x14ac:dyDescent="0.3">
      <c r="A26" s="90" t="s">
        <v>69</v>
      </c>
      <c r="B26" s="90">
        <f>SUMPRODUCT(B19:F19,B14:F14)</f>
        <v>54857.142857142862</v>
      </c>
      <c r="C26" s="90" t="s">
        <v>76</v>
      </c>
    </row>
  </sheetData>
  <mergeCells count="4">
    <mergeCell ref="A1:I8"/>
    <mergeCell ref="A17:C17"/>
    <mergeCell ref="A20:B20"/>
    <mergeCell ref="A25:B2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D33" sqref="D33"/>
    </sheetView>
  </sheetViews>
  <sheetFormatPr defaultRowHeight="14.4" x14ac:dyDescent="0.3"/>
  <cols>
    <col min="1" max="1" width="16.21875" customWidth="1"/>
    <col min="2" max="2" width="9.5546875" customWidth="1"/>
    <col min="3" max="3" width="10.5546875" customWidth="1"/>
    <col min="4" max="4" width="10.6640625" customWidth="1"/>
    <col min="5" max="5" width="10.109375" customWidth="1"/>
    <col min="6" max="6" width="11.44140625" customWidth="1"/>
    <col min="7" max="7" width="14.77734375" customWidth="1"/>
  </cols>
  <sheetData>
    <row r="1" spans="1:9" ht="14.4" customHeight="1" x14ac:dyDescent="0.3">
      <c r="A1" s="53" t="s">
        <v>10</v>
      </c>
      <c r="B1" s="53"/>
      <c r="C1" s="53"/>
      <c r="D1" s="53"/>
      <c r="E1" s="53"/>
      <c r="F1" s="53"/>
      <c r="G1" s="53"/>
      <c r="H1" s="53"/>
      <c r="I1" s="2"/>
    </row>
    <row r="2" spans="1:9" ht="14.4" customHeight="1" x14ac:dyDescent="0.3">
      <c r="A2" s="53"/>
      <c r="B2" s="53"/>
      <c r="C2" s="53"/>
      <c r="D2" s="53"/>
      <c r="E2" s="53"/>
      <c r="F2" s="53"/>
      <c r="G2" s="53"/>
      <c r="H2" s="53"/>
      <c r="I2" s="2"/>
    </row>
    <row r="3" spans="1:9" ht="14.4" customHeight="1" x14ac:dyDescent="0.3">
      <c r="A3" s="53"/>
      <c r="B3" s="53"/>
      <c r="C3" s="53"/>
      <c r="D3" s="53"/>
      <c r="E3" s="53"/>
      <c r="F3" s="53"/>
      <c r="G3" s="53"/>
      <c r="H3" s="53"/>
      <c r="I3" s="2"/>
    </row>
    <row r="4" spans="1:9" ht="14.4" customHeight="1" x14ac:dyDescent="0.3">
      <c r="A4" s="53"/>
      <c r="B4" s="53"/>
      <c r="C4" s="53"/>
      <c r="D4" s="53"/>
      <c r="E4" s="53"/>
      <c r="F4" s="53"/>
      <c r="G4" s="53"/>
      <c r="H4" s="53"/>
      <c r="I4" s="2"/>
    </row>
    <row r="5" spans="1:9" ht="14.4" customHeight="1" x14ac:dyDescent="0.3">
      <c r="A5" s="53"/>
      <c r="B5" s="53"/>
      <c r="C5" s="53"/>
      <c r="D5" s="53"/>
      <c r="E5" s="53"/>
      <c r="F5" s="53"/>
      <c r="G5" s="53"/>
      <c r="H5" s="53"/>
      <c r="I5" s="2"/>
    </row>
    <row r="6" spans="1:9" ht="14.4" customHeight="1" x14ac:dyDescent="0.3">
      <c r="A6" s="53"/>
      <c r="B6" s="53"/>
      <c r="C6" s="53"/>
      <c r="D6" s="53"/>
      <c r="E6" s="53"/>
      <c r="F6" s="53"/>
      <c r="G6" s="53"/>
      <c r="H6" s="53"/>
      <c r="I6" s="2"/>
    </row>
    <row r="7" spans="1:9" ht="14.4" customHeight="1" x14ac:dyDescent="0.3">
      <c r="A7" s="53"/>
      <c r="B7" s="53"/>
      <c r="C7" s="53"/>
      <c r="D7" s="53"/>
      <c r="E7" s="53"/>
      <c r="F7" s="53"/>
      <c r="G7" s="53"/>
      <c r="H7" s="53"/>
      <c r="I7" s="2"/>
    </row>
    <row r="8" spans="1:9" ht="14.4" customHeight="1" x14ac:dyDescent="0.3">
      <c r="A8" s="53"/>
      <c r="B8" s="53"/>
      <c r="C8" s="53"/>
      <c r="D8" s="53"/>
      <c r="E8" s="53"/>
      <c r="F8" s="53"/>
      <c r="G8" s="53"/>
      <c r="H8" s="53"/>
      <c r="I8" s="2"/>
    </row>
    <row r="10" spans="1:9" ht="43.2" x14ac:dyDescent="0.3">
      <c r="A10" s="13" t="s">
        <v>0</v>
      </c>
      <c r="B10" s="14" t="s">
        <v>1</v>
      </c>
      <c r="C10" s="14" t="s">
        <v>2</v>
      </c>
      <c r="D10" s="14" t="s">
        <v>3</v>
      </c>
      <c r="E10" s="14" t="s">
        <v>4</v>
      </c>
      <c r="F10" s="14" t="s">
        <v>5</v>
      </c>
      <c r="G10" s="15" t="s">
        <v>6</v>
      </c>
    </row>
    <row r="11" spans="1:9" x14ac:dyDescent="0.3">
      <c r="A11" s="16" t="s">
        <v>11</v>
      </c>
      <c r="B11" s="3">
        <v>245</v>
      </c>
      <c r="C11" s="3">
        <v>243</v>
      </c>
      <c r="D11" s="3">
        <v>205</v>
      </c>
      <c r="E11" s="3">
        <v>189</v>
      </c>
      <c r="F11" s="4">
        <v>199</v>
      </c>
      <c r="G11" s="5">
        <v>84</v>
      </c>
    </row>
    <row r="12" spans="1:9" x14ac:dyDescent="0.3">
      <c r="A12" s="16" t="s">
        <v>7</v>
      </c>
      <c r="B12" s="3">
        <v>189</v>
      </c>
      <c r="C12" s="3">
        <v>241</v>
      </c>
      <c r="D12" s="3">
        <v>183</v>
      </c>
      <c r="E12" s="3">
        <v>187</v>
      </c>
      <c r="F12" s="4">
        <v>198</v>
      </c>
      <c r="G12" s="5">
        <v>96</v>
      </c>
    </row>
    <row r="13" spans="1:9" x14ac:dyDescent="0.3">
      <c r="A13" s="16" t="s">
        <v>8</v>
      </c>
      <c r="B13" s="3">
        <v>175</v>
      </c>
      <c r="C13" s="3">
        <v>172</v>
      </c>
      <c r="D13" s="3">
        <v>259</v>
      </c>
      <c r="E13" s="3">
        <v>158</v>
      </c>
      <c r="F13" s="4">
        <v>185</v>
      </c>
      <c r="G13" s="5">
        <v>220</v>
      </c>
    </row>
    <row r="14" spans="1:9" ht="28.8" x14ac:dyDescent="0.3">
      <c r="A14" s="17" t="s">
        <v>9</v>
      </c>
      <c r="B14" s="6">
        <v>46</v>
      </c>
      <c r="C14" s="6">
        <v>20</v>
      </c>
      <c r="D14" s="6">
        <v>184</v>
      </c>
      <c r="E14" s="6">
        <v>51</v>
      </c>
      <c r="F14" s="6">
        <v>11</v>
      </c>
      <c r="G14" s="7"/>
    </row>
    <row r="16" spans="1:9" x14ac:dyDescent="0.3">
      <c r="A16" s="19" t="s">
        <v>25</v>
      </c>
    </row>
    <row r="17" spans="1:8" x14ac:dyDescent="0.3">
      <c r="A17" s="20" t="s">
        <v>26</v>
      </c>
      <c r="B17" s="21">
        <f>SUM(B14:F14)</f>
        <v>312</v>
      </c>
    </row>
    <row r="18" spans="1:8" x14ac:dyDescent="0.3">
      <c r="A18" s="20" t="s">
        <v>27</v>
      </c>
      <c r="B18" s="21">
        <f>SUM(G11:G13)</f>
        <v>400</v>
      </c>
      <c r="C18" t="s">
        <v>28</v>
      </c>
      <c r="E18" s="26">
        <f>B18-B17</f>
        <v>88</v>
      </c>
      <c r="F18" t="s">
        <v>30</v>
      </c>
    </row>
    <row r="20" spans="1:8" x14ac:dyDescent="0.3">
      <c r="A20" t="s">
        <v>29</v>
      </c>
    </row>
    <row r="21" spans="1:8" x14ac:dyDescent="0.3">
      <c r="B21" s="22">
        <v>0</v>
      </c>
      <c r="C21" s="22">
        <v>0</v>
      </c>
      <c r="D21" s="22">
        <v>84</v>
      </c>
      <c r="E21" s="22">
        <v>0</v>
      </c>
      <c r="F21" s="22">
        <v>0</v>
      </c>
    </row>
    <row r="22" spans="1:8" x14ac:dyDescent="0.3">
      <c r="B22" s="22">
        <v>0</v>
      </c>
      <c r="C22" s="22">
        <v>0</v>
      </c>
      <c r="D22" s="22">
        <v>96</v>
      </c>
      <c r="E22" s="22">
        <v>0</v>
      </c>
      <c r="F22" s="22">
        <v>0</v>
      </c>
    </row>
    <row r="23" spans="1:8" x14ac:dyDescent="0.3">
      <c r="B23" s="22">
        <v>46</v>
      </c>
      <c r="C23" s="22">
        <v>20</v>
      </c>
      <c r="D23" s="22">
        <v>4</v>
      </c>
      <c r="E23" s="22">
        <v>51</v>
      </c>
      <c r="F23" s="22">
        <v>11</v>
      </c>
      <c r="H23" s="26"/>
    </row>
    <row r="25" spans="1:8" x14ac:dyDescent="0.3">
      <c r="A25" t="s">
        <v>11</v>
      </c>
      <c r="B25">
        <f>SUM(B21:F21)</f>
        <v>84</v>
      </c>
      <c r="C25" t="s">
        <v>30</v>
      </c>
    </row>
    <row r="26" spans="1:8" x14ac:dyDescent="0.3">
      <c r="A26" t="s">
        <v>7</v>
      </c>
      <c r="B26">
        <f t="shared" ref="B26:B27" si="0">SUM(B22:F22)</f>
        <v>96</v>
      </c>
      <c r="C26" t="s">
        <v>30</v>
      </c>
    </row>
    <row r="27" spans="1:8" x14ac:dyDescent="0.3">
      <c r="A27" t="s">
        <v>8</v>
      </c>
      <c r="B27">
        <f t="shared" si="0"/>
        <v>132</v>
      </c>
      <c r="C27" t="s">
        <v>30</v>
      </c>
    </row>
    <row r="28" spans="1:8" x14ac:dyDescent="0.3">
      <c r="A28" t="s">
        <v>1</v>
      </c>
      <c r="B28">
        <f>SUM(B21:B23)</f>
        <v>46</v>
      </c>
      <c r="C28" t="s">
        <v>30</v>
      </c>
    </row>
    <row r="29" spans="1:8" x14ac:dyDescent="0.3">
      <c r="A29" t="s">
        <v>2</v>
      </c>
      <c r="B29">
        <f>SUM(C21:C23)</f>
        <v>20</v>
      </c>
      <c r="C29" t="s">
        <v>30</v>
      </c>
    </row>
    <row r="30" spans="1:8" x14ac:dyDescent="0.3">
      <c r="A30" t="s">
        <v>3</v>
      </c>
      <c r="B30">
        <f>SUM(D21:D23)</f>
        <v>184</v>
      </c>
      <c r="C30" t="s">
        <v>30</v>
      </c>
    </row>
    <row r="31" spans="1:8" x14ac:dyDescent="0.3">
      <c r="A31" t="s">
        <v>4</v>
      </c>
      <c r="B31">
        <f>SUM(E21:E23)</f>
        <v>51</v>
      </c>
      <c r="C31" t="s">
        <v>30</v>
      </c>
    </row>
    <row r="32" spans="1:8" x14ac:dyDescent="0.3">
      <c r="A32" t="s">
        <v>5</v>
      </c>
      <c r="B32">
        <f>SUM(F21:F23)</f>
        <v>11</v>
      </c>
      <c r="C32" t="s">
        <v>30</v>
      </c>
    </row>
    <row r="34" spans="1:3" x14ac:dyDescent="0.3">
      <c r="A34" t="s">
        <v>34</v>
      </c>
      <c r="B34" s="23">
        <f>SUMPRODUCT(B21:F23,B11:F13)</f>
        <v>57407</v>
      </c>
      <c r="C34" t="s">
        <v>31</v>
      </c>
    </row>
  </sheetData>
  <mergeCells count="1">
    <mergeCell ref="A1:H8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K19" sqref="K19"/>
    </sheetView>
  </sheetViews>
  <sheetFormatPr defaultRowHeight="14.4" x14ac:dyDescent="0.3"/>
  <cols>
    <col min="1" max="1" width="20.5546875" customWidth="1"/>
    <col min="2" max="2" width="12.88671875" customWidth="1"/>
    <col min="3" max="3" width="13.5546875" customWidth="1"/>
    <col min="4" max="4" width="15.33203125" customWidth="1"/>
    <col min="5" max="6" width="11.44140625" customWidth="1"/>
  </cols>
  <sheetData>
    <row r="1" spans="1:9" x14ac:dyDescent="0.3">
      <c r="A1" s="53" t="s">
        <v>24</v>
      </c>
      <c r="B1" s="53"/>
      <c r="C1" s="53"/>
      <c r="D1" s="53"/>
      <c r="E1" s="53"/>
      <c r="F1" s="53"/>
      <c r="G1" s="53"/>
      <c r="H1" s="53"/>
      <c r="I1" s="53"/>
    </row>
    <row r="2" spans="1:9" x14ac:dyDescent="0.3">
      <c r="A2" s="53"/>
      <c r="B2" s="53"/>
      <c r="C2" s="53"/>
      <c r="D2" s="53"/>
      <c r="E2" s="53"/>
      <c r="F2" s="53"/>
      <c r="G2" s="53"/>
      <c r="H2" s="53"/>
      <c r="I2" s="53"/>
    </row>
    <row r="3" spans="1:9" x14ac:dyDescent="0.3">
      <c r="A3" s="53"/>
      <c r="B3" s="53"/>
      <c r="C3" s="53"/>
      <c r="D3" s="53"/>
      <c r="E3" s="53"/>
      <c r="F3" s="53"/>
      <c r="G3" s="53"/>
      <c r="H3" s="53"/>
      <c r="I3" s="53"/>
    </row>
    <row r="4" spans="1:9" x14ac:dyDescent="0.3">
      <c r="A4" s="53"/>
      <c r="B4" s="53"/>
      <c r="C4" s="53"/>
      <c r="D4" s="53"/>
      <c r="E4" s="53"/>
      <c r="F4" s="53"/>
      <c r="G4" s="53"/>
      <c r="H4" s="53"/>
      <c r="I4" s="53"/>
    </row>
    <row r="5" spans="1:9" x14ac:dyDescent="0.3">
      <c r="A5" s="53"/>
      <c r="B5" s="53"/>
      <c r="C5" s="53"/>
      <c r="D5" s="53"/>
      <c r="E5" s="53"/>
      <c r="F5" s="53"/>
      <c r="G5" s="53"/>
      <c r="H5" s="53"/>
      <c r="I5" s="53"/>
    </row>
    <row r="6" spans="1:9" x14ac:dyDescent="0.3">
      <c r="A6" s="53"/>
      <c r="B6" s="53"/>
      <c r="C6" s="53"/>
      <c r="D6" s="53"/>
      <c r="E6" s="53"/>
      <c r="F6" s="53"/>
      <c r="G6" s="53"/>
      <c r="H6" s="53"/>
      <c r="I6" s="53"/>
    </row>
    <row r="7" spans="1:9" x14ac:dyDescent="0.3">
      <c r="A7" s="53"/>
      <c r="B7" s="53"/>
      <c r="C7" s="53"/>
      <c r="D7" s="53"/>
      <c r="E7" s="53"/>
      <c r="F7" s="53"/>
      <c r="G7" s="53"/>
      <c r="H7" s="53"/>
      <c r="I7" s="53"/>
    </row>
    <row r="8" spans="1:9" x14ac:dyDescent="0.3">
      <c r="A8" s="53"/>
      <c r="B8" s="53"/>
      <c r="C8" s="53"/>
      <c r="D8" s="53"/>
      <c r="E8" s="53"/>
      <c r="F8" s="53"/>
      <c r="G8" s="53"/>
      <c r="H8" s="53"/>
      <c r="I8" s="53"/>
    </row>
    <row r="9" spans="1:9" x14ac:dyDescent="0.3">
      <c r="A9" s="53"/>
      <c r="B9" s="53"/>
      <c r="C9" s="53"/>
      <c r="D9" s="53"/>
      <c r="E9" s="53"/>
      <c r="F9" s="53"/>
      <c r="G9" s="53"/>
      <c r="H9" s="53"/>
      <c r="I9" s="53"/>
    </row>
    <row r="10" spans="1:9" x14ac:dyDescent="0.3">
      <c r="A10" s="53"/>
      <c r="B10" s="53"/>
      <c r="C10" s="53"/>
      <c r="D10" s="53"/>
      <c r="E10" s="53"/>
      <c r="F10" s="53"/>
      <c r="G10" s="53"/>
      <c r="H10" s="53"/>
      <c r="I10" s="53"/>
    </row>
    <row r="12" spans="1:9" x14ac:dyDescent="0.3">
      <c r="A12" s="54"/>
      <c r="B12" s="55" t="s">
        <v>12</v>
      </c>
      <c r="C12" s="55"/>
      <c r="D12" s="55"/>
      <c r="E12" s="55"/>
      <c r="F12" s="56" t="s">
        <v>13</v>
      </c>
    </row>
    <row r="13" spans="1:9" x14ac:dyDescent="0.3">
      <c r="A13" s="54"/>
      <c r="B13" s="24" t="s">
        <v>14</v>
      </c>
      <c r="C13" s="24" t="s">
        <v>15</v>
      </c>
      <c r="D13" s="24" t="s">
        <v>16</v>
      </c>
      <c r="E13" s="24" t="s">
        <v>17</v>
      </c>
      <c r="F13" s="56"/>
    </row>
    <row r="14" spans="1:9" x14ac:dyDescent="0.3">
      <c r="A14" s="8" t="s">
        <v>18</v>
      </c>
      <c r="B14" s="9">
        <v>50</v>
      </c>
      <c r="C14" s="9">
        <v>45</v>
      </c>
      <c r="D14" s="9">
        <v>50</v>
      </c>
      <c r="E14" s="9">
        <v>60</v>
      </c>
      <c r="F14" s="10">
        <v>5500</v>
      </c>
    </row>
    <row r="15" spans="1:9" x14ac:dyDescent="0.3">
      <c r="A15" s="8" t="s">
        <v>19</v>
      </c>
      <c r="B15" s="9">
        <v>10</v>
      </c>
      <c r="C15" s="9">
        <v>25</v>
      </c>
      <c r="D15" s="9">
        <v>20</v>
      </c>
      <c r="E15" s="9">
        <v>10</v>
      </c>
      <c r="F15" s="10">
        <v>1650</v>
      </c>
    </row>
    <row r="16" spans="1:9" x14ac:dyDescent="0.3">
      <c r="A16" s="8" t="s">
        <v>20</v>
      </c>
      <c r="B16" s="9">
        <v>0</v>
      </c>
      <c r="C16" s="9">
        <v>10</v>
      </c>
      <c r="D16" s="9">
        <v>0</v>
      </c>
      <c r="E16" s="9">
        <v>15</v>
      </c>
      <c r="F16" s="10">
        <v>3000</v>
      </c>
    </row>
    <row r="17" spans="1:6" x14ac:dyDescent="0.3">
      <c r="A17" s="8" t="s">
        <v>21</v>
      </c>
      <c r="B17" s="9">
        <v>0</v>
      </c>
      <c r="C17" s="9">
        <v>0</v>
      </c>
      <c r="D17" s="9">
        <v>25</v>
      </c>
      <c r="E17" s="9">
        <v>15</v>
      </c>
      <c r="F17" s="10">
        <v>675</v>
      </c>
    </row>
    <row r="18" spans="1:6" x14ac:dyDescent="0.3">
      <c r="A18" s="8" t="s">
        <v>22</v>
      </c>
      <c r="B18" s="9">
        <v>120</v>
      </c>
      <c r="C18" s="9">
        <v>0</v>
      </c>
      <c r="D18" s="9">
        <v>0</v>
      </c>
      <c r="E18" s="9">
        <v>0</v>
      </c>
      <c r="F18" s="10">
        <v>30000</v>
      </c>
    </row>
    <row r="19" spans="1:6" x14ac:dyDescent="0.3">
      <c r="A19" s="11" t="s">
        <v>23</v>
      </c>
      <c r="B19" s="12">
        <v>75</v>
      </c>
      <c r="C19" s="12">
        <v>80</v>
      </c>
      <c r="D19" s="12">
        <v>85</v>
      </c>
      <c r="E19" s="12">
        <v>90</v>
      </c>
      <c r="F19" s="10"/>
    </row>
  </sheetData>
  <mergeCells count="4">
    <mergeCell ref="A1:I10"/>
    <mergeCell ref="A12:A13"/>
    <mergeCell ref="B12:E12"/>
    <mergeCell ref="F12:F1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3" workbookViewId="0">
      <selection activeCell="H27" sqref="H27"/>
    </sheetView>
  </sheetViews>
  <sheetFormatPr defaultRowHeight="14.4" x14ac:dyDescent="0.3"/>
  <cols>
    <col min="1" max="1" width="20.5546875" customWidth="1"/>
    <col min="2" max="2" width="12.88671875" customWidth="1"/>
    <col min="3" max="3" width="13.5546875" customWidth="1"/>
    <col min="4" max="4" width="15.33203125" customWidth="1"/>
    <col min="5" max="6" width="11.44140625" customWidth="1"/>
  </cols>
  <sheetData>
    <row r="1" spans="1:9" ht="14.4" customHeight="1" x14ac:dyDescent="0.3">
      <c r="A1" s="53" t="s">
        <v>24</v>
      </c>
      <c r="B1" s="53"/>
      <c r="C1" s="53"/>
      <c r="D1" s="53"/>
      <c r="E1" s="53"/>
      <c r="F1" s="53"/>
      <c r="G1" s="53"/>
      <c r="H1" s="53"/>
      <c r="I1" s="53"/>
    </row>
    <row r="2" spans="1:9" ht="14.4" customHeight="1" x14ac:dyDescent="0.3">
      <c r="A2" s="53"/>
      <c r="B2" s="53"/>
      <c r="C2" s="53"/>
      <c r="D2" s="53"/>
      <c r="E2" s="53"/>
      <c r="F2" s="53"/>
      <c r="G2" s="53"/>
      <c r="H2" s="53"/>
      <c r="I2" s="53"/>
    </row>
    <row r="3" spans="1:9" ht="14.4" customHeight="1" x14ac:dyDescent="0.3">
      <c r="A3" s="53"/>
      <c r="B3" s="53"/>
      <c r="C3" s="53"/>
      <c r="D3" s="53"/>
      <c r="E3" s="53"/>
      <c r="F3" s="53"/>
      <c r="G3" s="53"/>
      <c r="H3" s="53"/>
      <c r="I3" s="53"/>
    </row>
    <row r="4" spans="1:9" ht="14.4" customHeight="1" x14ac:dyDescent="0.3">
      <c r="A4" s="53"/>
      <c r="B4" s="53"/>
      <c r="C4" s="53"/>
      <c r="D4" s="53"/>
      <c r="E4" s="53"/>
      <c r="F4" s="53"/>
      <c r="G4" s="53"/>
      <c r="H4" s="53"/>
      <c r="I4" s="53"/>
    </row>
    <row r="5" spans="1:9" ht="14.4" customHeight="1" x14ac:dyDescent="0.3">
      <c r="A5" s="53"/>
      <c r="B5" s="53"/>
      <c r="C5" s="53"/>
      <c r="D5" s="53"/>
      <c r="E5" s="53"/>
      <c r="F5" s="53"/>
      <c r="G5" s="53"/>
      <c r="H5" s="53"/>
      <c r="I5" s="53"/>
    </row>
    <row r="6" spans="1:9" ht="14.4" customHeight="1" x14ac:dyDescent="0.3">
      <c r="A6" s="53"/>
      <c r="B6" s="53"/>
      <c r="C6" s="53"/>
      <c r="D6" s="53"/>
      <c r="E6" s="53"/>
      <c r="F6" s="53"/>
      <c r="G6" s="53"/>
      <c r="H6" s="53"/>
      <c r="I6" s="53"/>
    </row>
    <row r="7" spans="1:9" ht="14.4" customHeight="1" x14ac:dyDescent="0.3">
      <c r="A7" s="53"/>
      <c r="B7" s="53"/>
      <c r="C7" s="53"/>
      <c r="D7" s="53"/>
      <c r="E7" s="53"/>
      <c r="F7" s="53"/>
      <c r="G7" s="53"/>
      <c r="H7" s="53"/>
      <c r="I7" s="53"/>
    </row>
    <row r="8" spans="1:9" ht="15.6" customHeight="1" x14ac:dyDescent="0.3">
      <c r="A8" s="53"/>
      <c r="B8" s="53"/>
      <c r="C8" s="53"/>
      <c r="D8" s="53"/>
      <c r="E8" s="53"/>
      <c r="F8" s="53"/>
      <c r="G8" s="53"/>
      <c r="H8" s="53"/>
      <c r="I8" s="53"/>
    </row>
    <row r="9" spans="1:9" ht="15.6" customHeight="1" x14ac:dyDescent="0.3">
      <c r="A9" s="53"/>
      <c r="B9" s="53"/>
      <c r="C9" s="53"/>
      <c r="D9" s="53"/>
      <c r="E9" s="53"/>
      <c r="F9" s="53"/>
      <c r="G9" s="53"/>
      <c r="H9" s="53"/>
      <c r="I9" s="53"/>
    </row>
    <row r="10" spans="1:9" ht="15.6" customHeight="1" x14ac:dyDescent="0.3">
      <c r="A10" s="53"/>
      <c r="B10" s="53"/>
      <c r="C10" s="53"/>
      <c r="D10" s="53"/>
      <c r="E10" s="53"/>
      <c r="F10" s="53"/>
      <c r="G10" s="53"/>
      <c r="H10" s="53"/>
      <c r="I10" s="53"/>
    </row>
    <row r="12" spans="1:9" x14ac:dyDescent="0.3">
      <c r="A12" s="54"/>
      <c r="B12" s="55" t="s">
        <v>12</v>
      </c>
      <c r="C12" s="55"/>
      <c r="D12" s="55"/>
      <c r="E12" s="55"/>
      <c r="F12" s="56" t="s">
        <v>13</v>
      </c>
    </row>
    <row r="13" spans="1:9" x14ac:dyDescent="0.3">
      <c r="A13" s="54"/>
      <c r="B13" s="18" t="s">
        <v>14</v>
      </c>
      <c r="C13" s="18" t="s">
        <v>15</v>
      </c>
      <c r="D13" s="18" t="s">
        <v>16</v>
      </c>
      <c r="E13" s="18" t="s">
        <v>17</v>
      </c>
      <c r="F13" s="56"/>
    </row>
    <row r="14" spans="1:9" x14ac:dyDescent="0.3">
      <c r="A14" s="8" t="s">
        <v>18</v>
      </c>
      <c r="B14" s="9">
        <v>50</v>
      </c>
      <c r="C14" s="9">
        <v>45</v>
      </c>
      <c r="D14" s="9">
        <v>50</v>
      </c>
      <c r="E14" s="9">
        <v>60</v>
      </c>
      <c r="F14" s="10">
        <v>5500</v>
      </c>
    </row>
    <row r="15" spans="1:9" x14ac:dyDescent="0.3">
      <c r="A15" s="8" t="s">
        <v>19</v>
      </c>
      <c r="B15" s="9">
        <v>10</v>
      </c>
      <c r="C15" s="9">
        <v>25</v>
      </c>
      <c r="D15" s="9">
        <v>20</v>
      </c>
      <c r="E15" s="9">
        <v>10</v>
      </c>
      <c r="F15" s="10">
        <v>1650</v>
      </c>
    </row>
    <row r="16" spans="1:9" x14ac:dyDescent="0.3">
      <c r="A16" s="8" t="s">
        <v>20</v>
      </c>
      <c r="B16" s="9">
        <v>0</v>
      </c>
      <c r="C16" s="9">
        <v>10</v>
      </c>
      <c r="D16" s="9">
        <v>0</v>
      </c>
      <c r="E16" s="9">
        <v>15</v>
      </c>
      <c r="F16" s="10">
        <v>3000</v>
      </c>
    </row>
    <row r="17" spans="1:6" x14ac:dyDescent="0.3">
      <c r="A17" s="8" t="s">
        <v>21</v>
      </c>
      <c r="B17" s="9">
        <v>0</v>
      </c>
      <c r="C17" s="9">
        <v>0</v>
      </c>
      <c r="D17" s="9">
        <v>25</v>
      </c>
      <c r="E17" s="9">
        <v>15</v>
      </c>
      <c r="F17" s="10">
        <v>675</v>
      </c>
    </row>
    <row r="18" spans="1:6" x14ac:dyDescent="0.3">
      <c r="A18" s="8" t="s">
        <v>22</v>
      </c>
      <c r="B18" s="9">
        <v>120</v>
      </c>
      <c r="C18" s="9">
        <v>0</v>
      </c>
      <c r="D18" s="9">
        <v>0</v>
      </c>
      <c r="E18" s="9">
        <v>0</v>
      </c>
      <c r="F18" s="10">
        <v>30000</v>
      </c>
    </row>
    <row r="19" spans="1:6" x14ac:dyDescent="0.3">
      <c r="A19" s="11" t="s">
        <v>23</v>
      </c>
      <c r="B19" s="12">
        <v>75</v>
      </c>
      <c r="C19" s="12">
        <v>80</v>
      </c>
      <c r="D19" s="12">
        <v>85</v>
      </c>
      <c r="E19" s="12">
        <v>90</v>
      </c>
      <c r="F19" s="10"/>
    </row>
    <row r="21" spans="1:6" x14ac:dyDescent="0.3">
      <c r="A21" s="30" t="s">
        <v>25</v>
      </c>
    </row>
    <row r="22" spans="1:6" x14ac:dyDescent="0.3">
      <c r="A22" s="1"/>
      <c r="B22" s="29" t="s">
        <v>14</v>
      </c>
      <c r="C22" s="29" t="s">
        <v>15</v>
      </c>
      <c r="D22" s="29" t="s">
        <v>16</v>
      </c>
      <c r="E22" s="29" t="s">
        <v>17</v>
      </c>
    </row>
    <row r="23" spans="1:6" x14ac:dyDescent="0.3">
      <c r="A23" s="1" t="s">
        <v>29</v>
      </c>
      <c r="B23" s="28">
        <v>41</v>
      </c>
      <c r="C23" s="28">
        <v>29.999999999999996</v>
      </c>
      <c r="D23" s="28">
        <v>12</v>
      </c>
      <c r="E23" s="28">
        <v>25</v>
      </c>
    </row>
    <row r="24" spans="1:6" x14ac:dyDescent="0.3">
      <c r="A24" s="1"/>
    </row>
    <row r="25" spans="1:6" x14ac:dyDescent="0.3">
      <c r="B25" s="32" t="s">
        <v>32</v>
      </c>
      <c r="C25" s="32" t="s">
        <v>33</v>
      </c>
    </row>
    <row r="26" spans="1:6" x14ac:dyDescent="0.3">
      <c r="A26" s="27" t="s">
        <v>18</v>
      </c>
      <c r="B26" s="33">
        <f>SUMPRODUCT($B$23:$E$23,B14:E14)</f>
        <v>5500</v>
      </c>
      <c r="C26" s="33">
        <f>F14-B26</f>
        <v>0</v>
      </c>
      <c r="D26" s="31"/>
    </row>
    <row r="27" spans="1:6" x14ac:dyDescent="0.3">
      <c r="A27" s="27" t="s">
        <v>19</v>
      </c>
      <c r="B27" s="33">
        <f>SUMPRODUCT($B$23:$E$23,B15:E15)</f>
        <v>1650</v>
      </c>
      <c r="C27" s="33">
        <f>F15-B27</f>
        <v>0</v>
      </c>
      <c r="D27" s="31"/>
    </row>
    <row r="28" spans="1:6" x14ac:dyDescent="0.3">
      <c r="A28" s="27" t="s">
        <v>20</v>
      </c>
      <c r="B28" s="33">
        <f>SUMPRODUCT($B$23:$E$23,B16:E16)</f>
        <v>675</v>
      </c>
      <c r="C28" s="33">
        <f>F16-B28</f>
        <v>2325</v>
      </c>
      <c r="D28" s="31"/>
    </row>
    <row r="29" spans="1:6" x14ac:dyDescent="0.3">
      <c r="A29" s="27" t="s">
        <v>21</v>
      </c>
      <c r="B29" s="33">
        <f>SUMPRODUCT($B$23:$E$23,B17:E17)</f>
        <v>675</v>
      </c>
      <c r="C29" s="33">
        <f>F17-B29</f>
        <v>0</v>
      </c>
      <c r="D29" s="31"/>
    </row>
    <row r="30" spans="1:6" x14ac:dyDescent="0.3">
      <c r="A30" s="27" t="s">
        <v>22</v>
      </c>
      <c r="B30" s="33">
        <f>SUMPRODUCT($B$23:$E$23,B18:E18)</f>
        <v>4920</v>
      </c>
      <c r="C30" s="33">
        <f>F18-B30</f>
        <v>25080</v>
      </c>
      <c r="D30" s="31"/>
    </row>
    <row r="31" spans="1:6" x14ac:dyDescent="0.3">
      <c r="A31" s="27"/>
    </row>
    <row r="32" spans="1:6" x14ac:dyDescent="0.3">
      <c r="A32" t="s">
        <v>34</v>
      </c>
      <c r="B32" s="23">
        <f>SUMPRODUCT(B23:E23,B19:E19)</f>
        <v>8745</v>
      </c>
      <c r="C32" t="s">
        <v>31</v>
      </c>
    </row>
  </sheetData>
  <mergeCells count="4">
    <mergeCell ref="A12:A13"/>
    <mergeCell ref="B12:E12"/>
    <mergeCell ref="F12:F13"/>
    <mergeCell ref="A1:I10"/>
  </mergeCells>
  <pageMargins left="0.7" right="0.7" top="0.78740157499999996" bottom="0.78740157499999996" header="0.3" footer="0.3"/>
  <ignoredErrors>
    <ignoredError sqref="B26 B27:B3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L18" sqref="L18"/>
    </sheetView>
  </sheetViews>
  <sheetFormatPr defaultRowHeight="14.4" x14ac:dyDescent="0.3"/>
  <cols>
    <col min="1" max="1" width="24.21875" customWidth="1"/>
    <col min="2" max="3" width="12.33203125" customWidth="1"/>
    <col min="4" max="4" width="12.44140625" customWidth="1"/>
    <col min="5" max="5" width="13" customWidth="1"/>
    <col min="6" max="6" width="13.33203125" customWidth="1"/>
    <col min="7" max="7" width="14.77734375" customWidth="1"/>
  </cols>
  <sheetData>
    <row r="1" spans="1:11" x14ac:dyDescent="0.3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x14ac:dyDescent="0.3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x14ac:dyDescent="0.3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x14ac:dyDescent="0.3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x14ac:dyDescent="0.3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x14ac:dyDescent="0.3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5.6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10" spans="1:11" ht="46.8" x14ac:dyDescent="0.3">
      <c r="A10" s="34" t="s">
        <v>0</v>
      </c>
      <c r="B10" s="35" t="s">
        <v>1</v>
      </c>
      <c r="C10" s="35" t="s">
        <v>2</v>
      </c>
      <c r="D10" s="35" t="s">
        <v>3</v>
      </c>
      <c r="E10" s="35" t="s">
        <v>4</v>
      </c>
      <c r="F10" s="35" t="s">
        <v>5</v>
      </c>
      <c r="G10" s="36" t="s">
        <v>6</v>
      </c>
    </row>
    <row r="11" spans="1:11" ht="31.2" x14ac:dyDescent="0.3">
      <c r="A11" s="37" t="s">
        <v>36</v>
      </c>
      <c r="B11" s="38">
        <v>245</v>
      </c>
      <c r="C11" s="38">
        <v>243</v>
      </c>
      <c r="D11" s="38">
        <v>205</v>
      </c>
      <c r="E11" s="38">
        <v>189</v>
      </c>
      <c r="F11" s="39">
        <v>199</v>
      </c>
      <c r="G11" s="40">
        <v>84</v>
      </c>
    </row>
    <row r="12" spans="1:11" ht="15.6" x14ac:dyDescent="0.3">
      <c r="A12" s="37" t="s">
        <v>7</v>
      </c>
      <c r="B12" s="38">
        <v>189</v>
      </c>
      <c r="C12" s="38">
        <v>241</v>
      </c>
      <c r="D12" s="38">
        <v>183</v>
      </c>
      <c r="E12" s="38">
        <v>187</v>
      </c>
      <c r="F12" s="39">
        <v>198</v>
      </c>
      <c r="G12" s="40">
        <v>96</v>
      </c>
    </row>
    <row r="13" spans="1:11" ht="15.6" x14ac:dyDescent="0.3">
      <c r="A13" s="37" t="s">
        <v>8</v>
      </c>
      <c r="B13" s="38">
        <v>175</v>
      </c>
      <c r="C13" s="38">
        <v>172</v>
      </c>
      <c r="D13" s="38">
        <v>259</v>
      </c>
      <c r="E13" s="38">
        <v>158</v>
      </c>
      <c r="F13" s="39">
        <v>185</v>
      </c>
      <c r="G13" s="40">
        <v>220</v>
      </c>
      <c r="H13" s="26"/>
    </row>
    <row r="14" spans="1:11" ht="31.2" x14ac:dyDescent="0.3">
      <c r="A14" s="41" t="s">
        <v>9</v>
      </c>
      <c r="B14" s="42">
        <v>46</v>
      </c>
      <c r="C14" s="42">
        <v>20</v>
      </c>
      <c r="D14" s="42">
        <v>184</v>
      </c>
      <c r="E14" s="42">
        <v>51</v>
      </c>
      <c r="F14" s="42">
        <v>11</v>
      </c>
      <c r="G14" s="43"/>
      <c r="H14" s="26"/>
    </row>
  </sheetData>
  <mergeCells count="1">
    <mergeCell ref="A1:K7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7" workbookViewId="0">
      <selection activeCell="M17" sqref="M17"/>
    </sheetView>
  </sheetViews>
  <sheetFormatPr defaultRowHeight="14.4" x14ac:dyDescent="0.3"/>
  <cols>
    <col min="1" max="1" width="24.21875" customWidth="1"/>
    <col min="2" max="3" width="12.33203125" customWidth="1"/>
    <col min="4" max="4" width="12.44140625" customWidth="1"/>
    <col min="5" max="5" width="13" customWidth="1"/>
    <col min="6" max="6" width="13.33203125" customWidth="1"/>
    <col min="7" max="7" width="14.77734375" customWidth="1"/>
  </cols>
  <sheetData>
    <row r="1" spans="1:11" x14ac:dyDescent="0.3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x14ac:dyDescent="0.3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x14ac:dyDescent="0.3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x14ac:dyDescent="0.3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x14ac:dyDescent="0.3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x14ac:dyDescent="0.3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5.6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10" spans="1:11" ht="46.8" x14ac:dyDescent="0.3">
      <c r="A10" s="34" t="s">
        <v>0</v>
      </c>
      <c r="B10" s="35" t="s">
        <v>1</v>
      </c>
      <c r="C10" s="35" t="s">
        <v>2</v>
      </c>
      <c r="D10" s="35" t="s">
        <v>3</v>
      </c>
      <c r="E10" s="35" t="s">
        <v>4</v>
      </c>
      <c r="F10" s="35" t="s">
        <v>5</v>
      </c>
      <c r="G10" s="36" t="s">
        <v>6</v>
      </c>
    </row>
    <row r="11" spans="1:11" ht="31.2" x14ac:dyDescent="0.3">
      <c r="A11" s="37" t="s">
        <v>36</v>
      </c>
      <c r="B11" s="38">
        <v>245</v>
      </c>
      <c r="C11" s="38">
        <v>243</v>
      </c>
      <c r="D11" s="38">
        <v>205</v>
      </c>
      <c r="E11" s="38">
        <v>189</v>
      </c>
      <c r="F11" s="39">
        <v>199</v>
      </c>
      <c r="G11" s="40">
        <v>84</v>
      </c>
    </row>
    <row r="12" spans="1:11" ht="15.6" x14ac:dyDescent="0.3">
      <c r="A12" s="37" t="s">
        <v>7</v>
      </c>
      <c r="B12" s="38">
        <v>189</v>
      </c>
      <c r="C12" s="38">
        <v>241</v>
      </c>
      <c r="D12" s="38">
        <v>183</v>
      </c>
      <c r="E12" s="38">
        <v>187</v>
      </c>
      <c r="F12" s="39">
        <v>198</v>
      </c>
      <c r="G12" s="40">
        <v>96</v>
      </c>
    </row>
    <row r="13" spans="1:11" ht="15.6" x14ac:dyDescent="0.3">
      <c r="A13" s="37" t="s">
        <v>8</v>
      </c>
      <c r="B13" s="38">
        <v>175</v>
      </c>
      <c r="C13" s="38">
        <v>172</v>
      </c>
      <c r="D13" s="38">
        <v>259</v>
      </c>
      <c r="E13" s="38">
        <v>158</v>
      </c>
      <c r="F13" s="39">
        <v>185</v>
      </c>
      <c r="G13" s="40">
        <v>220</v>
      </c>
      <c r="H13" s="26"/>
    </row>
    <row r="14" spans="1:11" ht="31.2" x14ac:dyDescent="0.3">
      <c r="A14" s="41" t="s">
        <v>9</v>
      </c>
      <c r="B14" s="42">
        <v>46</v>
      </c>
      <c r="C14" s="42">
        <v>20</v>
      </c>
      <c r="D14" s="42">
        <v>184</v>
      </c>
      <c r="E14" s="42">
        <v>51</v>
      </c>
      <c r="F14" s="42">
        <v>11</v>
      </c>
      <c r="G14" s="43"/>
      <c r="H14" s="26"/>
    </row>
    <row r="16" spans="1:11" ht="46.8" x14ac:dyDescent="0.3">
      <c r="A16" s="34" t="s">
        <v>0</v>
      </c>
      <c r="B16" s="35" t="s">
        <v>1</v>
      </c>
      <c r="C16" s="35" t="s">
        <v>2</v>
      </c>
      <c r="D16" s="35" t="s">
        <v>3</v>
      </c>
      <c r="E16" s="35" t="s">
        <v>4</v>
      </c>
      <c r="F16" s="35" t="s">
        <v>5</v>
      </c>
      <c r="G16" s="36" t="s">
        <v>6</v>
      </c>
    </row>
    <row r="17" spans="1:9" ht="31.2" x14ac:dyDescent="0.3">
      <c r="A17" s="37" t="s">
        <v>36</v>
      </c>
      <c r="B17" s="44">
        <v>99999999</v>
      </c>
      <c r="C17" s="38">
        <v>243</v>
      </c>
      <c r="D17" s="38">
        <v>205</v>
      </c>
      <c r="E17" s="38">
        <v>189</v>
      </c>
      <c r="F17" s="39">
        <v>199</v>
      </c>
      <c r="G17" s="40">
        <v>84</v>
      </c>
    </row>
    <row r="18" spans="1:9" ht="15.6" x14ac:dyDescent="0.3">
      <c r="A18" s="37" t="s">
        <v>7</v>
      </c>
      <c r="B18" s="38">
        <v>189</v>
      </c>
      <c r="C18" s="38">
        <v>241</v>
      </c>
      <c r="D18" s="45">
        <v>183</v>
      </c>
      <c r="E18" s="38">
        <v>187</v>
      </c>
      <c r="F18" s="39">
        <v>198</v>
      </c>
      <c r="G18" s="40">
        <v>96</v>
      </c>
    </row>
    <row r="19" spans="1:9" ht="15.6" x14ac:dyDescent="0.3">
      <c r="A19" s="37" t="s">
        <v>8</v>
      </c>
      <c r="B19" s="38">
        <v>175</v>
      </c>
      <c r="C19" s="38">
        <v>172</v>
      </c>
      <c r="D19" s="38">
        <v>259</v>
      </c>
      <c r="E19" s="38">
        <v>158</v>
      </c>
      <c r="F19" s="39">
        <v>185</v>
      </c>
      <c r="G19" s="40">
        <v>220</v>
      </c>
    </row>
    <row r="20" spans="1:9" ht="31.2" x14ac:dyDescent="0.3">
      <c r="A20" s="41" t="s">
        <v>9</v>
      </c>
      <c r="B20" s="42">
        <v>46</v>
      </c>
      <c r="C20" s="42">
        <v>20</v>
      </c>
      <c r="D20" s="42">
        <v>184</v>
      </c>
      <c r="E20" s="42">
        <v>51</v>
      </c>
      <c r="F20" s="42">
        <v>11</v>
      </c>
      <c r="G20" s="43"/>
      <c r="H20" s="46">
        <f>SUM(B20:F20)</f>
        <v>312</v>
      </c>
    </row>
    <row r="21" spans="1:9" x14ac:dyDescent="0.3">
      <c r="H21" s="46">
        <f>SUM(G17:G19)</f>
        <v>400</v>
      </c>
      <c r="I21" s="47" t="s">
        <v>37</v>
      </c>
    </row>
    <row r="22" spans="1:9" x14ac:dyDescent="0.3">
      <c r="I22" s="47" t="s">
        <v>38</v>
      </c>
    </row>
    <row r="23" spans="1:9" x14ac:dyDescent="0.3">
      <c r="A23" s="48" t="s">
        <v>39</v>
      </c>
      <c r="I23" s="46">
        <f>H21-H20</f>
        <v>88</v>
      </c>
    </row>
    <row r="24" spans="1:9" x14ac:dyDescent="0.3">
      <c r="B24" s="49">
        <v>0</v>
      </c>
      <c r="C24" s="49">
        <v>0</v>
      </c>
      <c r="D24" s="50">
        <v>84</v>
      </c>
      <c r="E24" s="49">
        <v>0</v>
      </c>
      <c r="F24" s="49">
        <v>0</v>
      </c>
    </row>
    <row r="25" spans="1:9" x14ac:dyDescent="0.3">
      <c r="B25" s="49">
        <v>0</v>
      </c>
      <c r="C25" s="49">
        <v>0</v>
      </c>
      <c r="D25" s="50">
        <v>96</v>
      </c>
      <c r="E25" s="49">
        <v>0</v>
      </c>
      <c r="F25" s="49">
        <v>0</v>
      </c>
    </row>
    <row r="26" spans="1:9" x14ac:dyDescent="0.3">
      <c r="B26" s="50">
        <v>46</v>
      </c>
      <c r="C26" s="50">
        <v>20</v>
      </c>
      <c r="D26" s="50">
        <v>4</v>
      </c>
      <c r="E26" s="50">
        <v>51</v>
      </c>
      <c r="F26" s="50">
        <v>11</v>
      </c>
    </row>
    <row r="27" spans="1:9" x14ac:dyDescent="0.3">
      <c r="G27" s="26"/>
    </row>
    <row r="28" spans="1:9" x14ac:dyDescent="0.3">
      <c r="A28" s="51" t="s">
        <v>36</v>
      </c>
      <c r="B28" s="49">
        <f>SUM(B24:F24)</f>
        <v>84</v>
      </c>
      <c r="C28" s="26">
        <f>G17-B28</f>
        <v>0</v>
      </c>
    </row>
    <row r="29" spans="1:9" x14ac:dyDescent="0.3">
      <c r="A29" s="51" t="s">
        <v>7</v>
      </c>
      <c r="B29" s="49">
        <f t="shared" ref="B29:B30" si="0">SUM(B25:F25)</f>
        <v>96</v>
      </c>
      <c r="C29" s="26">
        <f t="shared" ref="C29:C30" si="1">G18-B29</f>
        <v>0</v>
      </c>
    </row>
    <row r="30" spans="1:9" x14ac:dyDescent="0.3">
      <c r="A30" s="51" t="s">
        <v>8</v>
      </c>
      <c r="B30" s="49">
        <f t="shared" si="0"/>
        <v>132</v>
      </c>
      <c r="C30" s="26">
        <f t="shared" si="1"/>
        <v>88</v>
      </c>
    </row>
    <row r="31" spans="1:9" x14ac:dyDescent="0.3">
      <c r="A31" s="51" t="s">
        <v>1</v>
      </c>
      <c r="B31" s="49">
        <f>SUM(B24:B26)</f>
        <v>46</v>
      </c>
      <c r="C31" s="26">
        <f>B20-B31</f>
        <v>0</v>
      </c>
    </row>
    <row r="32" spans="1:9" x14ac:dyDescent="0.3">
      <c r="A32" s="51" t="s">
        <v>2</v>
      </c>
      <c r="B32" s="49">
        <f>SUM(C24:C26)</f>
        <v>20</v>
      </c>
      <c r="C32" s="26">
        <f>B32-C20</f>
        <v>0</v>
      </c>
    </row>
    <row r="33" spans="1:3" x14ac:dyDescent="0.3">
      <c r="A33" s="51" t="s">
        <v>3</v>
      </c>
      <c r="B33" s="49">
        <f>SUM(D24:D26)</f>
        <v>184</v>
      </c>
      <c r="C33" s="26">
        <f>B33-D20</f>
        <v>0</v>
      </c>
    </row>
    <row r="34" spans="1:3" x14ac:dyDescent="0.3">
      <c r="A34" s="51" t="s">
        <v>4</v>
      </c>
      <c r="B34" s="49">
        <f>SUM(E24:E26)</f>
        <v>51</v>
      </c>
      <c r="C34" s="26">
        <f>B34-E20</f>
        <v>0</v>
      </c>
    </row>
    <row r="35" spans="1:3" x14ac:dyDescent="0.3">
      <c r="A35" s="51" t="s">
        <v>5</v>
      </c>
      <c r="B35" s="49">
        <f>SUM(F24:F26)</f>
        <v>11</v>
      </c>
      <c r="C35" s="26">
        <f>B35-F20</f>
        <v>0</v>
      </c>
    </row>
    <row r="37" spans="1:3" x14ac:dyDescent="0.3">
      <c r="A37" s="51" t="s">
        <v>40</v>
      </c>
      <c r="B37" s="52">
        <f>SUMPRODUCT(B24:F26,B17:F19)</f>
        <v>57407</v>
      </c>
    </row>
  </sheetData>
  <mergeCells count="1">
    <mergeCell ref="A1:K7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A9" sqref="A1:J1048576"/>
    </sheetView>
  </sheetViews>
  <sheetFormatPr defaultRowHeight="14.4" x14ac:dyDescent="0.3"/>
  <cols>
    <col min="2" max="2" width="13" customWidth="1"/>
    <col min="3" max="3" width="13.21875" customWidth="1"/>
    <col min="4" max="4" width="13.109375" customWidth="1"/>
  </cols>
  <sheetData>
    <row r="1" spans="1:9" x14ac:dyDescent="0.3">
      <c r="A1" s="53" t="s">
        <v>41</v>
      </c>
      <c r="B1" s="53"/>
      <c r="C1" s="53"/>
      <c r="D1" s="53"/>
      <c r="E1" s="53"/>
      <c r="F1" s="53"/>
      <c r="G1" s="53"/>
      <c r="H1" s="53"/>
      <c r="I1" s="53"/>
    </row>
    <row r="2" spans="1:9" x14ac:dyDescent="0.3">
      <c r="A2" s="53"/>
      <c r="B2" s="53"/>
      <c r="C2" s="53"/>
      <c r="D2" s="53"/>
      <c r="E2" s="53"/>
      <c r="F2" s="53"/>
      <c r="G2" s="53"/>
      <c r="H2" s="53"/>
      <c r="I2" s="53"/>
    </row>
    <row r="3" spans="1:9" x14ac:dyDescent="0.3">
      <c r="A3" s="53"/>
      <c r="B3" s="53"/>
      <c r="C3" s="53"/>
      <c r="D3" s="53"/>
      <c r="E3" s="53"/>
      <c r="F3" s="53"/>
      <c r="G3" s="53"/>
      <c r="H3" s="53"/>
      <c r="I3" s="53"/>
    </row>
    <row r="4" spans="1:9" x14ac:dyDescent="0.3">
      <c r="A4" s="53"/>
      <c r="B4" s="53"/>
      <c r="C4" s="53"/>
      <c r="D4" s="53"/>
      <c r="E4" s="53"/>
      <c r="F4" s="53"/>
      <c r="G4" s="53"/>
      <c r="H4" s="53"/>
      <c r="I4" s="53"/>
    </row>
    <row r="5" spans="1:9" x14ac:dyDescent="0.3">
      <c r="A5" s="53"/>
      <c r="B5" s="53"/>
      <c r="C5" s="53"/>
      <c r="D5" s="53"/>
      <c r="E5" s="53"/>
      <c r="F5" s="53"/>
      <c r="G5" s="53"/>
      <c r="H5" s="53"/>
      <c r="I5" s="53"/>
    </row>
    <row r="6" spans="1:9" x14ac:dyDescent="0.3">
      <c r="A6" s="53"/>
      <c r="B6" s="53"/>
      <c r="C6" s="53"/>
      <c r="D6" s="53"/>
      <c r="E6" s="53"/>
      <c r="F6" s="53"/>
      <c r="G6" s="53"/>
      <c r="H6" s="53"/>
      <c r="I6" s="53"/>
    </row>
    <row r="7" spans="1:9" x14ac:dyDescent="0.3">
      <c r="A7" s="53"/>
      <c r="B7" s="53"/>
      <c r="C7" s="53"/>
      <c r="D7" s="53"/>
      <c r="E7" s="53"/>
      <c r="F7" s="53"/>
      <c r="G7" s="53"/>
      <c r="H7" s="53"/>
      <c r="I7" s="53"/>
    </row>
    <row r="8" spans="1:9" x14ac:dyDescent="0.3">
      <c r="A8" s="53"/>
      <c r="B8" s="53"/>
      <c r="C8" s="53"/>
      <c r="D8" s="53"/>
      <c r="E8" s="53"/>
      <c r="F8" s="53"/>
      <c r="G8" s="53"/>
      <c r="H8" s="53"/>
      <c r="I8" s="53"/>
    </row>
    <row r="10" spans="1:9" ht="28.8" x14ac:dyDescent="0.3">
      <c r="A10" s="57" t="s">
        <v>42</v>
      </c>
      <c r="B10" s="58" t="s">
        <v>43</v>
      </c>
      <c r="C10" s="58" t="s">
        <v>44</v>
      </c>
      <c r="D10" s="58" t="s">
        <v>45</v>
      </c>
    </row>
    <row r="11" spans="1:9" x14ac:dyDescent="0.3">
      <c r="A11" s="59" t="s">
        <v>46</v>
      </c>
      <c r="B11" s="60">
        <v>1500</v>
      </c>
      <c r="C11" s="60">
        <v>1200</v>
      </c>
      <c r="D11" s="60">
        <v>2000</v>
      </c>
    </row>
    <row r="12" spans="1:9" x14ac:dyDescent="0.3">
      <c r="A12" s="59" t="s">
        <v>47</v>
      </c>
      <c r="B12" s="60">
        <v>1800</v>
      </c>
      <c r="C12" s="60">
        <v>1000</v>
      </c>
      <c r="D12" s="60">
        <v>1500</v>
      </c>
    </row>
  </sheetData>
  <mergeCells count="1">
    <mergeCell ref="A1:I8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13" workbookViewId="0">
      <selection activeCell="L32" sqref="L32"/>
    </sheetView>
  </sheetViews>
  <sheetFormatPr defaultRowHeight="14.4" x14ac:dyDescent="0.3"/>
  <cols>
    <col min="2" max="2" width="13" customWidth="1"/>
    <col min="3" max="3" width="13.21875" customWidth="1"/>
    <col min="4" max="4" width="13.109375" customWidth="1"/>
  </cols>
  <sheetData>
    <row r="1" spans="1:9" x14ac:dyDescent="0.3">
      <c r="A1" s="53" t="s">
        <v>41</v>
      </c>
      <c r="B1" s="53"/>
      <c r="C1" s="53"/>
      <c r="D1" s="53"/>
      <c r="E1" s="53"/>
      <c r="F1" s="53"/>
      <c r="G1" s="53"/>
      <c r="H1" s="53"/>
      <c r="I1" s="53"/>
    </row>
    <row r="2" spans="1:9" x14ac:dyDescent="0.3">
      <c r="A2" s="53"/>
      <c r="B2" s="53"/>
      <c r="C2" s="53"/>
      <c r="D2" s="53"/>
      <c r="E2" s="53"/>
      <c r="F2" s="53"/>
      <c r="G2" s="53"/>
      <c r="H2" s="53"/>
      <c r="I2" s="53"/>
    </row>
    <row r="3" spans="1:9" x14ac:dyDescent="0.3">
      <c r="A3" s="53"/>
      <c r="B3" s="53"/>
      <c r="C3" s="53"/>
      <c r="D3" s="53"/>
      <c r="E3" s="53"/>
      <c r="F3" s="53"/>
      <c r="G3" s="53"/>
      <c r="H3" s="53"/>
      <c r="I3" s="53"/>
    </row>
    <row r="4" spans="1:9" x14ac:dyDescent="0.3">
      <c r="A4" s="53"/>
      <c r="B4" s="53"/>
      <c r="C4" s="53"/>
      <c r="D4" s="53"/>
      <c r="E4" s="53"/>
      <c r="F4" s="53"/>
      <c r="G4" s="53"/>
      <c r="H4" s="53"/>
      <c r="I4" s="53"/>
    </row>
    <row r="5" spans="1:9" x14ac:dyDescent="0.3">
      <c r="A5" s="53"/>
      <c r="B5" s="53"/>
      <c r="C5" s="53"/>
      <c r="D5" s="53"/>
      <c r="E5" s="53"/>
      <c r="F5" s="53"/>
      <c r="G5" s="53"/>
      <c r="H5" s="53"/>
      <c r="I5" s="53"/>
    </row>
    <row r="6" spans="1:9" x14ac:dyDescent="0.3">
      <c r="A6" s="53"/>
      <c r="B6" s="53"/>
      <c r="C6" s="53"/>
      <c r="D6" s="53"/>
      <c r="E6" s="53"/>
      <c r="F6" s="53"/>
      <c r="G6" s="53"/>
      <c r="H6" s="53"/>
      <c r="I6" s="53"/>
    </row>
    <row r="7" spans="1:9" x14ac:dyDescent="0.3">
      <c r="A7" s="53"/>
      <c r="B7" s="53"/>
      <c r="C7" s="53"/>
      <c r="D7" s="53"/>
      <c r="E7" s="53"/>
      <c r="F7" s="53"/>
      <c r="G7" s="53"/>
      <c r="H7" s="53"/>
      <c r="I7" s="53"/>
    </row>
    <row r="8" spans="1:9" x14ac:dyDescent="0.3">
      <c r="A8" s="53"/>
      <c r="B8" s="53"/>
      <c r="C8" s="53"/>
      <c r="D8" s="53"/>
      <c r="E8" s="53"/>
      <c r="F8" s="53"/>
      <c r="G8" s="53"/>
      <c r="H8" s="53"/>
      <c r="I8" s="53"/>
    </row>
    <row r="10" spans="1:9" ht="28.8" x14ac:dyDescent="0.3">
      <c r="A10" s="57" t="s">
        <v>42</v>
      </c>
      <c r="B10" s="58" t="s">
        <v>43</v>
      </c>
      <c r="C10" s="58" t="s">
        <v>44</v>
      </c>
      <c r="D10" s="58" t="s">
        <v>45</v>
      </c>
    </row>
    <row r="11" spans="1:9" x14ac:dyDescent="0.3">
      <c r="A11" s="59" t="s">
        <v>46</v>
      </c>
      <c r="B11" s="60">
        <v>1500</v>
      </c>
      <c r="C11" s="60">
        <v>1200</v>
      </c>
      <c r="D11" s="60">
        <v>2000</v>
      </c>
    </row>
    <row r="12" spans="1:9" x14ac:dyDescent="0.3">
      <c r="A12" s="59" t="s">
        <v>47</v>
      </c>
      <c r="B12" s="60">
        <v>1800</v>
      </c>
      <c r="C12" s="60">
        <v>1000</v>
      </c>
      <c r="D12" s="60">
        <v>1500</v>
      </c>
    </row>
    <row r="14" spans="1:9" x14ac:dyDescent="0.3">
      <c r="A14" s="48" t="s">
        <v>60</v>
      </c>
    </row>
    <row r="16" spans="1:9" x14ac:dyDescent="0.3">
      <c r="A16" s="67"/>
      <c r="B16" s="67" t="s">
        <v>61</v>
      </c>
      <c r="C16" s="67" t="s">
        <v>62</v>
      </c>
      <c r="D16" s="67" t="s">
        <v>63</v>
      </c>
      <c r="E16" s="68" t="s">
        <v>64</v>
      </c>
    </row>
    <row r="17" spans="1:11" x14ac:dyDescent="0.3">
      <c r="A17" s="69" t="s">
        <v>65</v>
      </c>
      <c r="B17" s="65">
        <v>1500</v>
      </c>
      <c r="C17" s="65">
        <v>1200</v>
      </c>
      <c r="D17" s="65">
        <v>2000</v>
      </c>
      <c r="E17" s="70">
        <v>20</v>
      </c>
    </row>
    <row r="18" spans="1:11" x14ac:dyDescent="0.3">
      <c r="A18" s="69" t="s">
        <v>66</v>
      </c>
      <c r="B18" s="65">
        <v>1800</v>
      </c>
      <c r="C18" s="65">
        <v>1000</v>
      </c>
      <c r="D18" s="65">
        <v>1500</v>
      </c>
      <c r="E18" s="70">
        <v>12</v>
      </c>
    </row>
    <row r="19" spans="1:11" x14ac:dyDescent="0.3">
      <c r="A19" s="68" t="s">
        <v>26</v>
      </c>
      <c r="B19" s="65">
        <v>10</v>
      </c>
      <c r="C19" s="65">
        <v>8</v>
      </c>
      <c r="D19" s="65">
        <v>14</v>
      </c>
      <c r="E19" s="65"/>
      <c r="G19" s="71">
        <f>SUM(B19:D19)</f>
        <v>32</v>
      </c>
      <c r="H19" s="71">
        <f>SUM(E17:E18)</f>
        <v>32</v>
      </c>
      <c r="I19" s="72" t="s">
        <v>67</v>
      </c>
      <c r="J19" s="73"/>
    </row>
    <row r="20" spans="1:11" x14ac:dyDescent="0.3">
      <c r="A20" s="74"/>
      <c r="B20" s="74"/>
      <c r="C20" s="74"/>
      <c r="D20" s="74"/>
      <c r="E20" s="74"/>
    </row>
    <row r="21" spans="1:11" x14ac:dyDescent="0.3">
      <c r="A21" s="75" t="s">
        <v>68</v>
      </c>
      <c r="B21" s="76"/>
      <c r="C21" s="74"/>
      <c r="D21" s="75" t="s">
        <v>34</v>
      </c>
      <c r="E21" s="76"/>
    </row>
    <row r="22" spans="1:11" x14ac:dyDescent="0.3">
      <c r="A22" s="65" t="s">
        <v>65</v>
      </c>
      <c r="B22" s="65">
        <f>SUM(B30:D30)</f>
        <v>20</v>
      </c>
      <c r="C22" s="74"/>
      <c r="D22" s="65" t="s">
        <v>69</v>
      </c>
      <c r="E22" s="65">
        <f>SUMPRODUCT(B17:D18,B30:D31)</f>
        <v>46600</v>
      </c>
    </row>
    <row r="23" spans="1:11" x14ac:dyDescent="0.3">
      <c r="A23" s="65" t="s">
        <v>66</v>
      </c>
      <c r="B23" s="65">
        <f>SUM(B31:D31)</f>
        <v>12</v>
      </c>
      <c r="C23" s="74"/>
      <c r="D23" s="74"/>
      <c r="E23" s="74"/>
    </row>
    <row r="24" spans="1:11" x14ac:dyDescent="0.3">
      <c r="A24" s="65" t="s">
        <v>61</v>
      </c>
      <c r="B24" s="65">
        <f>SUM(B30:B31)</f>
        <v>10</v>
      </c>
      <c r="C24" s="74"/>
      <c r="D24" s="74"/>
      <c r="E24" s="74"/>
    </row>
    <row r="25" spans="1:11" x14ac:dyDescent="0.3">
      <c r="A25" s="65" t="s">
        <v>62</v>
      </c>
      <c r="B25" s="65">
        <f>SUM(C30:C31)</f>
        <v>8</v>
      </c>
      <c r="C25" s="74"/>
      <c r="D25" s="74"/>
      <c r="E25" s="74"/>
    </row>
    <row r="26" spans="1:11" x14ac:dyDescent="0.3">
      <c r="A26" s="65" t="s">
        <v>63</v>
      </c>
      <c r="B26" s="65">
        <f>SUM(D30:D31)</f>
        <v>14</v>
      </c>
      <c r="C26" s="74"/>
      <c r="D26" s="74"/>
      <c r="E26" s="74"/>
    </row>
    <row r="27" spans="1:11" x14ac:dyDescent="0.3">
      <c r="A27" s="74"/>
      <c r="B27" s="74"/>
      <c r="C27" s="74"/>
      <c r="D27" s="74"/>
      <c r="E27" s="74"/>
      <c r="I27" s="77"/>
      <c r="J27" s="78"/>
      <c r="K27" s="78"/>
    </row>
    <row r="28" spans="1:11" x14ac:dyDescent="0.3">
      <c r="A28" s="75" t="s">
        <v>70</v>
      </c>
      <c r="B28" s="76"/>
      <c r="C28" s="74"/>
      <c r="D28" s="74"/>
      <c r="E28" s="74"/>
    </row>
    <row r="29" spans="1:11" ht="15" thickBot="1" x14ac:dyDescent="0.35">
      <c r="A29" s="79"/>
      <c r="B29" s="80" t="s">
        <v>61</v>
      </c>
      <c r="C29" s="80" t="s">
        <v>62</v>
      </c>
      <c r="D29" s="80" t="s">
        <v>63</v>
      </c>
      <c r="E29" s="79" t="s">
        <v>71</v>
      </c>
    </row>
    <row r="30" spans="1:11" x14ac:dyDescent="0.3">
      <c r="A30" s="81" t="s">
        <v>65</v>
      </c>
      <c r="B30" s="82">
        <v>10</v>
      </c>
      <c r="C30" s="83">
        <v>8</v>
      </c>
      <c r="D30" s="84">
        <v>2</v>
      </c>
      <c r="E30" s="85">
        <f>SUM(B22)</f>
        <v>20</v>
      </c>
    </row>
    <row r="31" spans="1:11" ht="15" thickBot="1" x14ac:dyDescent="0.35">
      <c r="A31" s="81" t="s">
        <v>66</v>
      </c>
      <c r="B31" s="86">
        <v>0</v>
      </c>
      <c r="C31" s="87">
        <v>0</v>
      </c>
      <c r="D31" s="88">
        <v>12</v>
      </c>
      <c r="E31" s="85">
        <f>SUM(B23)</f>
        <v>12</v>
      </c>
    </row>
    <row r="32" spans="1:11" x14ac:dyDescent="0.3">
      <c r="A32" s="79" t="s">
        <v>71</v>
      </c>
      <c r="B32" s="89">
        <f>SUM(B24)</f>
        <v>10</v>
      </c>
      <c r="C32" s="89">
        <f>SUM(B25)</f>
        <v>8</v>
      </c>
      <c r="D32" s="89">
        <f>SUM(B26)</f>
        <v>14</v>
      </c>
      <c r="E32" s="60"/>
    </row>
  </sheetData>
  <mergeCells count="5">
    <mergeCell ref="A1:I8"/>
    <mergeCell ref="I19:J19"/>
    <mergeCell ref="A21:B21"/>
    <mergeCell ref="D21:E21"/>
    <mergeCell ref="A28:B28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9" sqref="A1:J1048576"/>
    </sheetView>
  </sheetViews>
  <sheetFormatPr defaultRowHeight="14.4" x14ac:dyDescent="0.3"/>
  <cols>
    <col min="1" max="1" width="12.33203125" customWidth="1"/>
    <col min="2" max="2" width="9.5546875" customWidth="1"/>
    <col min="3" max="3" width="10.5546875" customWidth="1"/>
    <col min="4" max="4" width="10.6640625" customWidth="1"/>
    <col min="5" max="5" width="10.109375" customWidth="1"/>
    <col min="6" max="6" width="11.44140625" customWidth="1"/>
    <col min="7" max="7" width="14.77734375" customWidth="1"/>
  </cols>
  <sheetData>
    <row r="1" spans="1:9" x14ac:dyDescent="0.3">
      <c r="A1" s="53" t="s">
        <v>48</v>
      </c>
      <c r="B1" s="53"/>
      <c r="C1" s="53"/>
      <c r="D1" s="53"/>
      <c r="E1" s="53"/>
      <c r="F1" s="53"/>
      <c r="G1" s="53"/>
      <c r="H1" s="53"/>
      <c r="I1" s="53"/>
    </row>
    <row r="2" spans="1:9" x14ac:dyDescent="0.3">
      <c r="A2" s="53"/>
      <c r="B2" s="53"/>
      <c r="C2" s="53"/>
      <c r="D2" s="53"/>
      <c r="E2" s="53"/>
      <c r="F2" s="53"/>
      <c r="G2" s="53"/>
      <c r="H2" s="53"/>
      <c r="I2" s="53"/>
    </row>
    <row r="3" spans="1:9" x14ac:dyDescent="0.3">
      <c r="A3" s="53"/>
      <c r="B3" s="53"/>
      <c r="C3" s="53"/>
      <c r="D3" s="53"/>
      <c r="E3" s="53"/>
      <c r="F3" s="53"/>
      <c r="G3" s="53"/>
      <c r="H3" s="53"/>
      <c r="I3" s="53"/>
    </row>
    <row r="4" spans="1:9" x14ac:dyDescent="0.3">
      <c r="A4" s="53"/>
      <c r="B4" s="53"/>
      <c r="C4" s="53"/>
      <c r="D4" s="53"/>
      <c r="E4" s="53"/>
      <c r="F4" s="53"/>
      <c r="G4" s="53"/>
      <c r="H4" s="53"/>
      <c r="I4" s="53"/>
    </row>
    <row r="5" spans="1:9" x14ac:dyDescent="0.3">
      <c r="A5" s="53"/>
      <c r="B5" s="53"/>
      <c r="C5" s="53"/>
      <c r="D5" s="53"/>
      <c r="E5" s="53"/>
      <c r="F5" s="53"/>
      <c r="G5" s="53"/>
      <c r="H5" s="53"/>
      <c r="I5" s="53"/>
    </row>
    <row r="6" spans="1:9" x14ac:dyDescent="0.3">
      <c r="A6" s="53"/>
      <c r="B6" s="53"/>
      <c r="C6" s="53"/>
      <c r="D6" s="53"/>
      <c r="E6" s="53"/>
      <c r="F6" s="53"/>
      <c r="G6" s="53"/>
      <c r="H6" s="53"/>
      <c r="I6" s="53"/>
    </row>
    <row r="7" spans="1:9" x14ac:dyDescent="0.3">
      <c r="A7" s="53"/>
      <c r="B7" s="53"/>
      <c r="C7" s="53"/>
      <c r="D7" s="53"/>
      <c r="E7" s="53"/>
      <c r="F7" s="53"/>
      <c r="G7" s="53"/>
      <c r="H7" s="53"/>
      <c r="I7" s="53"/>
    </row>
    <row r="8" spans="1:9" x14ac:dyDescent="0.3">
      <c r="A8" s="53"/>
      <c r="B8" s="53"/>
      <c r="C8" s="53"/>
      <c r="D8" s="53"/>
      <c r="E8" s="53"/>
      <c r="F8" s="53"/>
      <c r="G8" s="53"/>
      <c r="H8" s="53"/>
      <c r="I8" s="53"/>
    </row>
    <row r="10" spans="1:9" ht="43.2" x14ac:dyDescent="0.3">
      <c r="A10" s="61" t="s">
        <v>49</v>
      </c>
      <c r="B10" s="62" t="s">
        <v>50</v>
      </c>
      <c r="C10" s="62" t="s">
        <v>51</v>
      </c>
      <c r="D10" s="62" t="s">
        <v>52</v>
      </c>
      <c r="E10" s="62" t="s">
        <v>53</v>
      </c>
      <c r="F10" s="62" t="s">
        <v>54</v>
      </c>
      <c r="G10" s="63" t="s">
        <v>55</v>
      </c>
    </row>
    <row r="11" spans="1:9" x14ac:dyDescent="0.3">
      <c r="A11" s="64" t="s">
        <v>56</v>
      </c>
      <c r="B11" s="60">
        <v>0.2</v>
      </c>
      <c r="C11" s="60">
        <v>0.23</v>
      </c>
      <c r="D11" s="60">
        <v>0.2</v>
      </c>
      <c r="E11" s="60">
        <v>0.18</v>
      </c>
      <c r="F11" s="60">
        <v>0.23</v>
      </c>
      <c r="G11" s="65">
        <v>14</v>
      </c>
    </row>
    <row r="12" spans="1:9" x14ac:dyDescent="0.3">
      <c r="A12" s="64" t="s">
        <v>57</v>
      </c>
      <c r="B12" s="60">
        <v>0.2</v>
      </c>
      <c r="C12" s="60">
        <v>0.25</v>
      </c>
      <c r="D12" s="60">
        <v>0.28000000000000003</v>
      </c>
      <c r="E12" s="60">
        <v>0.2</v>
      </c>
      <c r="F12" s="60">
        <v>0.25</v>
      </c>
      <c r="G12" s="65">
        <v>14</v>
      </c>
    </row>
    <row r="13" spans="1:9" x14ac:dyDescent="0.3">
      <c r="A13" s="64" t="s">
        <v>58</v>
      </c>
      <c r="B13" s="60">
        <v>0.5</v>
      </c>
      <c r="C13" s="60">
        <v>0.45</v>
      </c>
      <c r="D13" s="60">
        <v>0.7</v>
      </c>
      <c r="E13" s="60">
        <v>0.5</v>
      </c>
      <c r="F13" s="60">
        <v>0.55000000000000004</v>
      </c>
      <c r="G13" s="65">
        <v>30</v>
      </c>
    </row>
    <row r="14" spans="1:9" x14ac:dyDescent="0.3">
      <c r="A14" s="64" t="s">
        <v>59</v>
      </c>
      <c r="B14" s="66">
        <v>900</v>
      </c>
      <c r="C14" s="66">
        <v>840</v>
      </c>
      <c r="D14" s="66">
        <v>840</v>
      </c>
      <c r="E14" s="66">
        <v>780</v>
      </c>
      <c r="F14" s="66">
        <v>900</v>
      </c>
      <c r="G14" s="65"/>
    </row>
  </sheetData>
  <mergeCells count="1">
    <mergeCell ref="A1:I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Příklad_1_zadání</vt:lpstr>
      <vt:lpstr>Příklad_1_řešení</vt:lpstr>
      <vt:lpstr>Příklad_2_zadání</vt:lpstr>
      <vt:lpstr>Příklad_2_řešení</vt:lpstr>
      <vt:lpstr>Příklad_3_zadání</vt:lpstr>
      <vt:lpstr>Příklad_3_řešení</vt:lpstr>
      <vt:lpstr>Příklad_4_zadání</vt:lpstr>
      <vt:lpstr>Příklad_4_řešení</vt:lpstr>
      <vt:lpstr>Příklad_5_zadání</vt:lpstr>
      <vt:lpstr>Příklad_5_řešení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</dc:creator>
  <cp:lastModifiedBy>natalie</cp:lastModifiedBy>
  <dcterms:created xsi:type="dcterms:W3CDTF">2024-01-16T09:26:09Z</dcterms:created>
  <dcterms:modified xsi:type="dcterms:W3CDTF">2024-05-17T15:25:17Z</dcterms:modified>
</cp:coreProperties>
</file>